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firstSheet="11" activeTab="12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entrate_in_conto_capitale_-_rid" sheetId="6" r:id="rId6"/>
    <sheet name="entrate_in_conto_capitale_-_acc" sheetId="7" r:id="rId7"/>
    <sheet name="principali_entrate_tributarie" sheetId="8" r:id="rId8"/>
    <sheet name="principali_entrate_da_trasferim" sheetId="9" r:id="rId9"/>
    <sheet name="principali_entrate_extratributa" sheetId="10" r:id="rId10"/>
    <sheet name="principali_entrate_in_conto_cap" sheetId="11" r:id="rId11"/>
    <sheet name="spesa_-_titoli" sheetId="12" r:id="rId12"/>
    <sheet name="spese_correnti_-_missioni" sheetId="13" r:id="rId13"/>
    <sheet name="spese_correnti_-_macroaggregati" sheetId="14" r:id="rId14"/>
    <sheet name="spese_in_conto_capitale_-_missi" sheetId="15" r:id="rId15"/>
    <sheet name="spese_in_conto_capitale_-_macro" sheetId="16" r:id="rId16"/>
    <sheet name="equilibri_di_bilancio" sheetId="17" r:id="rId17"/>
  </sheets>
  <definedNames/>
  <calcPr fullCalcOnLoad="1"/>
</workbook>
</file>

<file path=xl/sharedStrings.xml><?xml version="1.0" encoding="utf-8"?>
<sst xmlns="http://schemas.openxmlformats.org/spreadsheetml/2006/main" count="269" uniqueCount="139">
  <si>
    <t>TITOLO</t>
  </si>
  <si>
    <t>TOTALE</t>
  </si>
  <si>
    <t>ACCERTAMENTI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</si>
  <si>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</si>
  <si>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</si>
  <si>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</si>
  <si>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</si>
  <si>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</si>
  <si>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</si>
  <si>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</si>
  <si>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</si>
  <si>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</si>
  <si>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</si>
  <si>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</si>
  <si>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</si>
  <si>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</si>
  <si>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</si>
  <si>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</si>
  <si>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</si>
  <si>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</si>
  <si>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</si>
  <si>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</si>
  <si>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</si>
  <si>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</si>
  <si>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</si>
  <si>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</si>
  <si>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</si>
  <si>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</si>
  <si>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</si>
  <si>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</si>
  <si>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</si>
  <si>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</si>
  <si>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</si>
  <si>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</si>
  <si>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</si>
  <si>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</si>
  <si>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TITOLO 5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</si>
  <si>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</si>
  <si>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</si>
  <si>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</si>
  <si>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</si>
  <si>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TITOLO 6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</si>
  <si>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</si>
  <si>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</si>
  <si>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</si>
  <si>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</si>
  <si>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IMU</t>
  </si>
  <si>
    <t>TRASFERIMENTI DALLO STATO</t>
  </si>
  <si>
    <t>TRASFERIMENTI DALLA REGIONE</t>
  </si>
  <si>
    <t>TRASFERIMENTI DALLA PROVINCIA</t>
  </si>
  <si>
    <t>PROVENTI DEI SERVIZI</t>
  </si>
  <si>
    <t>PROVENTI DA SANZIONI CDS</t>
  </si>
  <si>
    <t>TITOLI 4 – 5 – 6</t>
  </si>
  <si>
    <t>IMPEGNI CP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</si>
  <si>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</si>
  <si>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</si>
  <si>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</si>
  <si>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</si>
  <si>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</si>
  <si>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</si>
  <si>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</si>
  <si>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SPESE CORRENTI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</si>
  <si>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</si>
  <si>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</si>
  <si>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</si>
  <si>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</si>
  <si>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</si>
  <si>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</si>
  <si>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</si>
  <si>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</si>
  <si>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</si>
  <si>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</si>
  <si>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</si>
  <si>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</si>
  <si>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TUTELA DELLA SALUTE</t>
  </si>
  <si>
    <t>SVILUPPO ECONOMICO E COMPETITIVITA'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</si>
  <si>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</si>
  <si>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</si>
  <si>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</si>
  <si>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 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</si>
  <si>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</si>
  <si>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</si>
  <si>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</si>
  <si>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</si>
  <si>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</si>
  <si>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</si>
  <si>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</si>
  <si>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</si>
  <si>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</si>
  <si>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</si>
  <si>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</si>
  <si>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</si>
  <si>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</si>
  <si>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</si>
  <si>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</si>
  <si>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TOTALE TOTALE</t>
  </si>
  <si>
    <t>Tributi in conto capitale a carico dell'ente</t>
  </si>
  <si>
    <t>Investimenti fissi lordi e acquisto di terreni</t>
  </si>
  <si>
    <t>Altre spese in conto capitale</t>
  </si>
  <si>
    <t>VERIFICA  DEGLI  EQUILIBRI</t>
  </si>
  <si>
    <t>ENTRATA</t>
  </si>
  <si>
    <t>SPESA</t>
  </si>
  <si>
    <t>DIFFERENZIALE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</si>
  <si>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</si>
  <si>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</si>
  <si>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</si>
  <si>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</si>
  <si>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</si>
  <si>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</si>
  <si>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</si>
  <si>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</si>
  <si>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</si>
  <si>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</si>
  <si>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</si>
  <si>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IRPEF</t>
  </si>
  <si>
    <t>ALTRO</t>
  </si>
  <si>
    <t>TOSAP</t>
  </si>
  <si>
    <t>FSC</t>
  </si>
  <si>
    <t>TRASFERIMENTI DA ALTRI COMUNI</t>
  </si>
  <si>
    <t>ENTRATE DA REDDITI DI CAPITALE</t>
  </si>
  <si>
    <t>ALTRI PROVENTI</t>
  </si>
  <si>
    <t>CONTRIBUTI STATALI</t>
  </si>
  <si>
    <t>CONTRIBUTI REGIONALI</t>
  </si>
  <si>
    <t>CONTRIBUTI U.E.</t>
  </si>
  <si>
    <t>ALTRE ENTRATE IN C/CAPITALE</t>
  </si>
  <si>
    <t xml:space="preserve">ENTRATE PARTE CORRENTE DESTINATE A SPESE DI INVESTIMENTO </t>
  </si>
  <si>
    <t>FPV SPESE IN CONTO CAPITALE (spesa)</t>
  </si>
  <si>
    <t>FPV SPESE IN CONTO CORRENTE (spesa)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</si>
  <si>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Equilibri 2021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</si>
  <si>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Dati "Bilancio Semplificato" - Rendiconto - Entrate</t>
    </r>
  </si>
  <si>
    <r>
      <rPr>
        <i/>
        <sz val="18"/>
        <color indexed="8"/>
        <rFont val="Arial"/>
        <family val="2"/>
      </rPr>
      <t xml:space="preserve">Comune di Jolanda di Savoia
Provincia di Ferrara
</t>
    </r>
    <r>
      <rPr>
        <i/>
        <u val="single"/>
        <sz val="10"/>
        <color indexed="8"/>
        <rFont val="Arial"/>
        <family val="2"/>
      </rPr>
      <t xml:space="preserve">
Dati "Bilancio Semplificato" - Rendiconto - Entrate</t>
    </r>
    <r>
      <rPr>
        <u val="single"/>
        <sz val="10"/>
        <color indexed="8"/>
        <rFont val="Arial"/>
        <family val="2"/>
      </rPr>
      <t xml:space="preserve">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</si>
  <si>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
</t>
    </r>
  </si>
  <si>
    <t>FPV C/CAPITALE</t>
  </si>
  <si>
    <t>DISAVANZO DI AMMINISTRAZIONE</t>
  </si>
  <si>
    <t>DISAVANZO DI AMMIINISTRAZIONE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</si>
  <si>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 per Titolo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</si>
  <si>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Spesa
</t>
    </r>
  </si>
  <si>
    <t>TRASFERIMENTI DA ALTRI</t>
  </si>
  <si>
    <t xml:space="preserve">USCITA PARTE CORRENTE DESTINATE A SPESE DI INVESTIMENTO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</si>
</sst>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&quot; &quot;#,##0.00"/>
    <numFmt numFmtId="165" formatCode="#,##0.00&quot; &quot;[$€-407];[Red]&quot;-&quot;#,##0.00&quot; &quot;[$€-407]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69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Palatino Linotype"/>
      <family val="1"/>
    </font>
    <font>
      <i/>
      <sz val="18"/>
      <color indexed="8"/>
      <name val="Arial"/>
      <family val="2"/>
    </font>
    <font>
      <i/>
      <sz val="14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Palatino Linotype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Palatino Linotype"/>
      <family val="1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E7D7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28" borderId="1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7" fillId="29" borderId="0" applyNumberFormat="0" applyBorder="0" applyAlignment="0" applyProtection="0"/>
    <xf numFmtId="0" fontId="40" fillId="30" borderId="4" applyNumberFormat="0" applyFont="0" applyAlignment="0" applyProtection="0"/>
    <xf numFmtId="0" fontId="48" fillId="20" borderId="5" applyNumberFormat="0" applyAlignment="0" applyProtection="0"/>
    <xf numFmtId="9" fontId="40" fillId="0" borderId="0" applyFont="0" applyFill="0" applyBorder="0" applyAlignment="0" applyProtection="0"/>
    <xf numFmtId="0" fontId="49" fillId="0" borderId="0" applyNumberFormat="0" applyBorder="0" applyProtection="0">
      <alignment/>
    </xf>
    <xf numFmtId="165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/>
    </xf>
    <xf numFmtId="0" fontId="59" fillId="0" borderId="14" xfId="0" applyFont="1" applyBorder="1" applyAlignment="1">
      <alignment wrapText="1"/>
    </xf>
    <xf numFmtId="4" fontId="59" fillId="0" borderId="14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9" fillId="35" borderId="13" xfId="0" applyFont="1" applyFill="1" applyBorder="1" applyAlignment="1">
      <alignment horizontal="center"/>
    </xf>
    <xf numFmtId="0" fontId="59" fillId="0" borderId="14" xfId="0" applyFont="1" applyBorder="1" applyAlignment="1">
      <alignment horizontal="center" wrapText="1"/>
    </xf>
    <xf numFmtId="0" fontId="59" fillId="36" borderId="13" xfId="0" applyFont="1" applyFill="1" applyBorder="1" applyAlignment="1">
      <alignment horizontal="center"/>
    </xf>
    <xf numFmtId="0" fontId="59" fillId="37" borderId="13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40" borderId="13" xfId="0" applyFont="1" applyFill="1" applyBorder="1" applyAlignment="1">
      <alignment horizontal="center"/>
    </xf>
    <xf numFmtId="0" fontId="59" fillId="41" borderId="15" xfId="0" applyFont="1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4" fontId="59" fillId="0" borderId="10" xfId="0" applyNumberFormat="1" applyFont="1" applyFill="1" applyBorder="1" applyAlignment="1">
      <alignment/>
    </xf>
    <xf numFmtId="0" fontId="59" fillId="42" borderId="16" xfId="0" applyFont="1" applyFill="1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4" fontId="59" fillId="0" borderId="17" xfId="0" applyNumberFormat="1" applyFont="1" applyFill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4" fontId="60" fillId="0" borderId="17" xfId="0" applyNumberFormat="1" applyFont="1" applyFill="1" applyBorder="1" applyAlignment="1">
      <alignment/>
    </xf>
    <xf numFmtId="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Alignment="1">
      <alignment horizontal="left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59" fillId="34" borderId="10" xfId="0" applyFont="1" applyFill="1" applyBorder="1" applyAlignment="1">
      <alignment horizontal="center"/>
    </xf>
    <xf numFmtId="0" fontId="59" fillId="0" borderId="18" xfId="0" applyFont="1" applyBorder="1" applyAlignment="1">
      <alignment horizontal="left" wrapText="1"/>
    </xf>
    <xf numFmtId="0" fontId="59" fillId="0" borderId="11" xfId="0" applyFont="1" applyBorder="1" applyAlignment="1">
      <alignment horizontal="center"/>
    </xf>
    <xf numFmtId="0" fontId="59" fillId="43" borderId="10" xfId="0" applyFont="1" applyFill="1" applyBorder="1" applyAlignment="1">
      <alignment horizontal="center"/>
    </xf>
    <xf numFmtId="0" fontId="59" fillId="0" borderId="12" xfId="0" applyFont="1" applyBorder="1" applyAlignment="1">
      <alignment horizontal="center" wrapText="1"/>
    </xf>
    <xf numFmtId="0" fontId="59" fillId="44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9" fillId="0" borderId="21" xfId="0" applyFont="1" applyBorder="1" applyAlignment="1">
      <alignment horizontal="left" wrapText="1"/>
    </xf>
    <xf numFmtId="0" fontId="60" fillId="0" borderId="19" xfId="0" applyFont="1" applyBorder="1" applyAlignment="1">
      <alignment horizontal="center" wrapText="1"/>
    </xf>
    <xf numFmtId="0" fontId="60" fillId="0" borderId="22" xfId="0" applyFont="1" applyBorder="1" applyAlignment="1">
      <alignment horizontal="left" wrapText="1"/>
    </xf>
    <xf numFmtId="4" fontId="60" fillId="0" borderId="10" xfId="0" applyNumberFormat="1" applyFont="1" applyFill="1" applyBorder="1" applyAlignment="1">
      <alignment/>
    </xf>
    <xf numFmtId="0" fontId="59" fillId="0" borderId="20" xfId="0" applyFont="1" applyBorder="1" applyAlignment="1">
      <alignment horizontal="center" wrapText="1"/>
    </xf>
    <xf numFmtId="0" fontId="59" fillId="45" borderId="10" xfId="0" applyFon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59" fillId="47" borderId="10" xfId="0" applyFont="1" applyFill="1" applyBorder="1" applyAlignment="1">
      <alignment horizontal="center"/>
    </xf>
    <xf numFmtId="0" fontId="59" fillId="48" borderId="10" xfId="0" applyFont="1" applyFill="1" applyBorder="1" applyAlignment="1">
      <alignment horizontal="center"/>
    </xf>
    <xf numFmtId="0" fontId="60" fillId="0" borderId="19" xfId="0" applyFont="1" applyBorder="1" applyAlignment="1">
      <alignment horizontal="left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wrapText="1"/>
    </xf>
    <xf numFmtId="0" fontId="60" fillId="0" borderId="0" xfId="0" applyFont="1" applyFill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8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59" fillId="44" borderId="10" xfId="0" applyFont="1" applyFill="1" applyBorder="1" applyAlignment="1">
      <alignment horizontal="left" vertical="center"/>
    </xf>
    <xf numFmtId="0" fontId="59" fillId="37" borderId="10" xfId="0" applyFont="1" applyFill="1" applyBorder="1" applyAlignment="1">
      <alignment horizontal="left" vertical="center"/>
    </xf>
    <xf numFmtId="0" fontId="59" fillId="48" borderId="10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0" fillId="0" borderId="15" xfId="0" applyFont="1" applyBorder="1" applyAlignment="1">
      <alignment horizont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/>
    </xf>
    <xf numFmtId="0" fontId="60" fillId="33" borderId="14" xfId="0" applyFont="1" applyFill="1" applyBorder="1" applyAlignment="1">
      <alignment horizontal="center" vertical="center" wrapText="1"/>
    </xf>
    <xf numFmtId="0" fontId="59" fillId="45" borderId="13" xfId="0" applyFont="1" applyFill="1" applyBorder="1" applyAlignment="1">
      <alignment horizontal="center"/>
    </xf>
    <xf numFmtId="0" fontId="59" fillId="43" borderId="13" xfId="0" applyFont="1" applyFill="1" applyBorder="1" applyAlignment="1">
      <alignment horizontal="center"/>
    </xf>
    <xf numFmtId="0" fontId="59" fillId="44" borderId="13" xfId="0" applyFont="1" applyFill="1" applyBorder="1" applyAlignment="1">
      <alignment horizontal="center"/>
    </xf>
    <xf numFmtId="0" fontId="59" fillId="48" borderId="13" xfId="0" applyFont="1" applyFill="1" applyBorder="1" applyAlignment="1">
      <alignment horizontal="center"/>
    </xf>
    <xf numFmtId="0" fontId="59" fillId="49" borderId="13" xfId="0" applyFont="1" applyFill="1" applyBorder="1" applyAlignment="1">
      <alignment horizontal="center"/>
    </xf>
    <xf numFmtId="0" fontId="59" fillId="50" borderId="11" xfId="0" applyFont="1" applyFill="1" applyBorder="1" applyAlignment="1">
      <alignment horizontal="center"/>
    </xf>
    <xf numFmtId="0" fontId="60" fillId="0" borderId="22" xfId="0" applyFont="1" applyBorder="1" applyAlignment="1">
      <alignment horizontal="center" wrapText="1"/>
    </xf>
    <xf numFmtId="0" fontId="59" fillId="0" borderId="18" xfId="0" applyFont="1" applyBorder="1" applyAlignment="1">
      <alignment wrapText="1"/>
    </xf>
    <xf numFmtId="4" fontId="59" fillId="0" borderId="11" xfId="0" applyNumberFormat="1" applyFont="1" applyBorder="1" applyAlignment="1">
      <alignment/>
    </xf>
    <xf numFmtId="0" fontId="59" fillId="51" borderId="13" xfId="0" applyFont="1" applyFill="1" applyBorder="1" applyAlignment="1">
      <alignment horizontal="center"/>
    </xf>
    <xf numFmtId="0" fontId="59" fillId="52" borderId="13" xfId="0" applyFont="1" applyFill="1" applyBorder="1" applyAlignment="1">
      <alignment horizontal="center"/>
    </xf>
    <xf numFmtId="0" fontId="59" fillId="41" borderId="13" xfId="0" applyFont="1" applyFill="1" applyBorder="1" applyAlignment="1">
      <alignment horizontal="center"/>
    </xf>
    <xf numFmtId="0" fontId="59" fillId="0" borderId="18" xfId="0" applyFont="1" applyBorder="1" applyAlignment="1">
      <alignment/>
    </xf>
    <xf numFmtId="0" fontId="59" fillId="46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4" fontId="60" fillId="0" borderId="11" xfId="0" applyNumberFormat="1" applyFont="1" applyBorder="1" applyAlignment="1">
      <alignment/>
    </xf>
    <xf numFmtId="0" fontId="59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horizontal="center" wrapText="1"/>
    </xf>
    <xf numFmtId="0" fontId="59" fillId="39" borderId="11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 vertical="center" wrapText="1"/>
    </xf>
    <xf numFmtId="0" fontId="59" fillId="53" borderId="13" xfId="0" applyFont="1" applyFill="1" applyBorder="1" applyAlignment="1">
      <alignment horizontal="center"/>
    </xf>
    <xf numFmtId="0" fontId="59" fillId="47" borderId="13" xfId="0" applyFont="1" applyFill="1" applyBorder="1" applyAlignment="1">
      <alignment horizontal="center"/>
    </xf>
    <xf numFmtId="0" fontId="59" fillId="54" borderId="13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1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59" fillId="0" borderId="21" xfId="0" applyFont="1" applyBorder="1" applyAlignment="1">
      <alignment horizontal="center" wrapText="1"/>
    </xf>
    <xf numFmtId="4" fontId="59" fillId="0" borderId="21" xfId="0" applyNumberFormat="1" applyFont="1" applyBorder="1" applyAlignment="1">
      <alignment/>
    </xf>
    <xf numFmtId="4" fontId="60" fillId="0" borderId="19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61" fillId="0" borderId="24" xfId="0" applyFont="1" applyBorder="1" applyAlignment="1">
      <alignment horizontal="center"/>
    </xf>
    <xf numFmtId="4" fontId="0" fillId="0" borderId="0" xfId="0" applyNumberFormat="1" applyAlignment="1">
      <alignment/>
    </xf>
    <xf numFmtId="0" fontId="62" fillId="0" borderId="0" xfId="0" applyFont="1" applyAlignment="1">
      <alignment/>
    </xf>
    <xf numFmtId="0" fontId="62" fillId="0" borderId="23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8" xfId="0" applyFont="1" applyBorder="1" applyAlignment="1">
      <alignment horizontal="center"/>
    </xf>
    <xf numFmtId="0" fontId="62" fillId="45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/>
    </xf>
    <xf numFmtId="0" fontId="62" fillId="46" borderId="10" xfId="0" applyFont="1" applyFill="1" applyBorder="1" applyAlignment="1">
      <alignment horizontal="center" vertical="center"/>
    </xf>
    <xf numFmtId="0" fontId="62" fillId="0" borderId="20" xfId="0" applyFont="1" applyBorder="1" applyAlignment="1">
      <alignment/>
    </xf>
    <xf numFmtId="0" fontId="62" fillId="0" borderId="25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61" fillId="0" borderId="2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/>
    </xf>
    <xf numFmtId="0" fontId="61" fillId="0" borderId="28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23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28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4" fontId="61" fillId="39" borderId="27" xfId="0" applyNumberFormat="1" applyFont="1" applyFill="1" applyBorder="1" applyAlignment="1">
      <alignment horizontal="right"/>
    </xf>
    <xf numFmtId="4" fontId="61" fillId="0" borderId="0" xfId="0" applyNumberFormat="1" applyFont="1" applyAlignment="1">
      <alignment horizontal="right"/>
    </xf>
    <xf numFmtId="4" fontId="61" fillId="0" borderId="28" xfId="0" applyNumberFormat="1" applyFont="1" applyBorder="1" applyAlignment="1">
      <alignment horizontal="right"/>
    </xf>
    <xf numFmtId="4" fontId="61" fillId="39" borderId="17" xfId="0" applyNumberFormat="1" applyFont="1" applyFill="1" applyBorder="1" applyAlignment="1">
      <alignment horizontal="right"/>
    </xf>
    <xf numFmtId="4" fontId="61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4" fontId="61" fillId="0" borderId="17" xfId="0" applyNumberFormat="1" applyFont="1" applyBorder="1" applyAlignment="1">
      <alignment horizontal="right"/>
    </xf>
    <xf numFmtId="0" fontId="61" fillId="0" borderId="29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23" xfId="0" applyFont="1" applyBorder="1" applyAlignment="1">
      <alignment horizontal="center" vertical="center"/>
    </xf>
    <xf numFmtId="0" fontId="65" fillId="0" borderId="30" xfId="0" applyFont="1" applyBorder="1" applyAlignment="1">
      <alignment/>
    </xf>
    <xf numFmtId="0" fontId="65" fillId="0" borderId="31" xfId="0" applyFont="1" applyBorder="1" applyAlignment="1">
      <alignment horizontal="center"/>
    </xf>
    <xf numFmtId="4" fontId="63" fillId="0" borderId="32" xfId="0" applyNumberFormat="1" applyFont="1" applyBorder="1" applyAlignment="1">
      <alignment horizontal="right"/>
    </xf>
    <xf numFmtId="4" fontId="63" fillId="0" borderId="33" xfId="0" applyNumberFormat="1" applyFont="1" applyBorder="1" applyAlignment="1">
      <alignment horizontal="right"/>
    </xf>
    <xf numFmtId="0" fontId="65" fillId="0" borderId="33" xfId="0" applyFont="1" applyBorder="1" applyAlignment="1">
      <alignment horizontal="center"/>
    </xf>
    <xf numFmtId="4" fontId="63" fillId="0" borderId="34" xfId="0" applyNumberFormat="1" applyFont="1" applyBorder="1" applyAlignment="1">
      <alignment horizontal="right"/>
    </xf>
    <xf numFmtId="0" fontId="65" fillId="0" borderId="35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 horizontal="center"/>
    </xf>
    <xf numFmtId="4" fontId="63" fillId="0" borderId="27" xfId="0" applyNumberFormat="1" applyFont="1" applyBorder="1" applyAlignment="1">
      <alignment horizontal="right"/>
    </xf>
    <xf numFmtId="4" fontId="63" fillId="0" borderId="0" xfId="0" applyNumberFormat="1" applyFont="1" applyAlignment="1">
      <alignment horizontal="right"/>
    </xf>
    <xf numFmtId="0" fontId="65" fillId="0" borderId="0" xfId="0" applyFont="1" applyAlignment="1">
      <alignment horizontal="center"/>
    </xf>
    <xf numFmtId="4" fontId="63" fillId="0" borderId="28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66" fillId="0" borderId="23" xfId="0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4" fontId="63" fillId="0" borderId="27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65" fillId="0" borderId="36" xfId="0" applyFont="1" applyBorder="1" applyAlignment="1">
      <alignment/>
    </xf>
    <xf numFmtId="0" fontId="65" fillId="0" borderId="37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4" fontId="63" fillId="0" borderId="28" xfId="0" applyNumberFormat="1" applyFont="1" applyBorder="1" applyAlignment="1">
      <alignment horizontal="center"/>
    </xf>
    <xf numFmtId="4" fontId="61" fillId="0" borderId="27" xfId="0" applyNumberFormat="1" applyFont="1" applyBorder="1" applyAlignment="1">
      <alignment horizontal="right"/>
    </xf>
    <xf numFmtId="4" fontId="67" fillId="0" borderId="27" xfId="0" applyNumberFormat="1" applyFont="1" applyBorder="1" applyAlignment="1">
      <alignment horizontal="right"/>
    </xf>
    <xf numFmtId="4" fontId="67" fillId="0" borderId="0" xfId="0" applyNumberFormat="1" applyFont="1" applyAlignment="1">
      <alignment horizontal="right"/>
    </xf>
    <xf numFmtId="4" fontId="67" fillId="0" borderId="17" xfId="0" applyNumberFormat="1" applyFont="1" applyBorder="1" applyAlignment="1">
      <alignment horizontal="right"/>
    </xf>
    <xf numFmtId="4" fontId="63" fillId="0" borderId="38" xfId="0" applyNumberFormat="1" applyFont="1" applyBorder="1" applyAlignment="1">
      <alignment horizontal="right"/>
    </xf>
    <xf numFmtId="4" fontId="63" fillId="0" borderId="39" xfId="0" applyNumberFormat="1" applyFont="1" applyBorder="1" applyAlignment="1">
      <alignment horizontal="right"/>
    </xf>
    <xf numFmtId="4" fontId="63" fillId="0" borderId="40" xfId="0" applyNumberFormat="1" applyFont="1" applyBorder="1" applyAlignment="1">
      <alignment horizontal="right"/>
    </xf>
    <xf numFmtId="0" fontId="61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61" fillId="0" borderId="44" xfId="0" applyFont="1" applyBorder="1" applyAlignment="1">
      <alignment horizontal="center"/>
    </xf>
    <xf numFmtId="43" fontId="59" fillId="0" borderId="0" xfId="45" applyFont="1" applyFill="1" applyAlignment="1">
      <alignment/>
    </xf>
    <xf numFmtId="43" fontId="59" fillId="0" borderId="0" xfId="45" applyFont="1" applyAlignment="1">
      <alignment/>
    </xf>
    <xf numFmtId="0" fontId="59" fillId="0" borderId="0" xfId="0" applyFont="1" applyFill="1" applyAlignment="1">
      <alignment horizontal="left" wrapText="1"/>
    </xf>
    <xf numFmtId="0" fontId="59" fillId="0" borderId="10" xfId="0" applyFont="1" applyBorder="1" applyAlignment="1">
      <alignment wrapText="1"/>
    </xf>
    <xf numFmtId="0" fontId="59" fillId="35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9" fillId="51" borderId="10" xfId="0" applyFont="1" applyFill="1" applyBorder="1" applyAlignment="1">
      <alignment horizontal="center"/>
    </xf>
    <xf numFmtId="0" fontId="59" fillId="52" borderId="10" xfId="0" applyFont="1" applyFill="1" applyBorder="1" applyAlignment="1">
      <alignment horizontal="center"/>
    </xf>
    <xf numFmtId="0" fontId="59" fillId="49" borderId="10" xfId="0" applyFont="1" applyFill="1" applyBorder="1" applyAlignment="1">
      <alignment horizontal="center"/>
    </xf>
    <xf numFmtId="0" fontId="59" fillId="41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40" borderId="10" xfId="0" applyFont="1" applyFill="1" applyBorder="1" applyAlignment="1">
      <alignment horizontal="center"/>
    </xf>
    <xf numFmtId="0" fontId="59" fillId="0" borderId="10" xfId="0" applyFont="1" applyBorder="1" applyAlignment="1">
      <alignment vertical="center" wrapText="1"/>
    </xf>
    <xf numFmtId="0" fontId="59" fillId="39" borderId="10" xfId="0" applyFont="1" applyFill="1" applyBorder="1" applyAlignment="1">
      <alignment horizontal="center"/>
    </xf>
    <xf numFmtId="0" fontId="60" fillId="13" borderId="10" xfId="0" applyFont="1" applyFill="1" applyBorder="1" applyAlignment="1">
      <alignment horizontal="center" vertical="center" wrapText="1"/>
    </xf>
    <xf numFmtId="0" fontId="60" fillId="11" borderId="2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4" fontId="59" fillId="0" borderId="14" xfId="0" applyNumberFormat="1" applyFont="1" applyBorder="1" applyAlignment="1">
      <alignment/>
    </xf>
    <xf numFmtId="4" fontId="59" fillId="0" borderId="10" xfId="0" applyNumberFormat="1" applyFont="1" applyBorder="1" applyAlignment="1">
      <alignment/>
    </xf>
    <xf numFmtId="43" fontId="0" fillId="0" borderId="0" xfId="45" applyFont="1" applyAlignment="1">
      <alignment/>
    </xf>
    <xf numFmtId="4" fontId="6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4" fillId="0" borderId="0" xfId="0" applyFont="1" applyAlignment="1">
      <alignment horizontal="center" wrapText="1"/>
    </xf>
    <xf numFmtId="4" fontId="61" fillId="39" borderId="10" xfId="0" applyNumberFormat="1" applyFont="1" applyFill="1" applyBorder="1" applyAlignment="1">
      <alignment horizontal="right"/>
    </xf>
    <xf numFmtId="4" fontId="61" fillId="0" borderId="45" xfId="0" applyNumberFormat="1" applyFont="1" applyBorder="1" applyAlignment="1">
      <alignment horizontal="right"/>
    </xf>
    <xf numFmtId="4" fontId="61" fillId="0" borderId="10" xfId="0" applyNumberFormat="1" applyFont="1" applyBorder="1" applyAlignment="1">
      <alignment horizontal="right"/>
    </xf>
    <xf numFmtId="0" fontId="61" fillId="0" borderId="25" xfId="0" applyFont="1" applyBorder="1" applyAlignment="1">
      <alignment horizontal="center"/>
    </xf>
    <xf numFmtId="4" fontId="61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right" wrapText="1"/>
    </xf>
    <xf numFmtId="43" fontId="59" fillId="0" borderId="0" xfId="45" applyFont="1" applyAlignment="1">
      <alignment horizontal="left" wrapText="1"/>
    </xf>
    <xf numFmtId="0" fontId="59" fillId="0" borderId="0" xfId="0" applyFont="1" applyAlignment="1">
      <alignment horizontal="right" wrapText="1"/>
    </xf>
    <xf numFmtId="4" fontId="60" fillId="0" borderId="10" xfId="0" applyNumberFormat="1" applyFont="1" applyBorder="1" applyAlignment="1">
      <alignment/>
    </xf>
    <xf numFmtId="0" fontId="6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68" fillId="37" borderId="4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cat>
            <c:numRef>
              <c:f>'entrata_-_titoli'!$B$6:$B$14</c:f>
              <c:numCache/>
            </c:numRef>
          </c:cat>
          <c:val>
            <c:numRef>
              <c:f>'entrata_-_titoli'!$D$6:$D$14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25"/>
          <c:y val="0.80875"/>
          <c:w val="0.757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principali_entrate_extratributa!$D$6:$D$10</c:f>
              <c:numCache/>
            </c:numRef>
          </c:cat>
          <c:val>
            <c:numRef>
              <c:f>principali_entrate_extratributa!$F$6:$F$10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cat>
            <c:numRef>
              <c:f>principali_entrate_extratributa!$D$6:$D$10</c:f>
              <c:numCache/>
            </c:numRef>
          </c:cat>
          <c:val>
            <c:numRef>
              <c:f>principali_entrate_da_trasferim!$F$4</c:f>
              <c:numCache>
                <c:ptCount val="1"/>
                <c:pt idx="0">
                  <c:v>2022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principali_entrate_in_conto_cap!$D$6:$D$10</c:f>
              <c:numCache/>
            </c:numRef>
          </c:cat>
          <c:val>
            <c:numRef>
              <c:f>principali_entrate_in_conto_cap!$F$6:$F$10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'spesa_-_titoli'!$B$6:$B$12</c:f>
              <c:numCache/>
            </c:numRef>
          </c:cat>
          <c:val>
            <c:numRef>
              <c:f>'spesa_-_titoli'!$D$6:$D$12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75"/>
          <c:y val="0.80875"/>
          <c:w val="0.580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325"/>
          <c:y val="0.2115"/>
          <c:w val="0.285"/>
          <c:h val="0.505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'spese_correnti_-_missioni'!$D$5:$D$28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78575"/>
          <c:w val="0.748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'spese_correnti_-_missioni'!$E$4:$E$4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15"/>
          <c:y val="0.2095"/>
          <c:w val="0.28925"/>
          <c:h val="0.510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'spese_correnti_-_missioni'!$E$5:$E$28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78775"/>
          <c:w val="0.744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Totale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9615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cat>
            <c:strRef>
              <c:f>'spese_correnti_-_missioni'!$D$4:$E$4</c:f>
              <c:strCache/>
            </c:strRef>
          </c:cat>
          <c:val>
            <c:numRef>
              <c:f>'spese_correnti_-_missioni'!$D$29:$E$29</c:f>
              <c:numCache/>
            </c:numRef>
          </c:val>
        </c:ser>
        <c:overlap val="100"/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626807"/>
        <c:crossesAt val="0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 w="3175">
                <a:noFill/>
              </a:ln>
            </c:spPr>
          </c:dPt>
          <c:cat>
            <c:numRef>
              <c:f>'spese_correnti_-_macroaggregati'!$B$6:$B$15</c:f>
              <c:numCache/>
            </c:numRef>
          </c:cat>
          <c:val>
            <c:numRef>
              <c:f>'spese_correnti_-_macroaggregati'!$D$6:$D$16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325"/>
          <c:y val="0.2115"/>
          <c:w val="0.285"/>
          <c:h val="0.505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'spese_in_conto_capitale_-_missi'!$B$6:$B$29</c:f>
              <c:numCache/>
            </c:numRef>
          </c:cat>
          <c:val>
            <c:numRef>
              <c:f>'spese_in_conto_capitale_-_missi'!$D$6:$D$29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78575"/>
          <c:w val="0.748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numRef>
              <c:f>'spese_in_conto_capitale_-_macro'!$B$6:$B$11</c:f>
              <c:numCache/>
            </c:numRef>
          </c:cat>
          <c:val>
            <c:numRef>
              <c:f>'spese_in_conto_capitale_-_macro'!$D$6:$D$11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"/>
          <c:y val="0.80875"/>
          <c:w val="0.4937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Differenziale entrate-spese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435"/>
          <c:w val="0.9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equilibri_di_bilancio!$L$4:$L$4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equilibri_di_bilancio!$M$4:$M$4</c:f>
              <c:numCache/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1"/>
        <c:majorTickMark val="out"/>
        <c:minorTickMark val="none"/>
        <c:tickLblPos val="nextTo"/>
        <c:crossAx val="55654769"/>
        <c:crossesAt val="0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"/>
          <c:y val="0.8885"/>
          <c:w val="0.33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45"/>
          <c:y val="0.27125"/>
          <c:w val="0.23825"/>
          <c:h val="0.42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'entrate_tributarie_-_categorie'!$D$6:$D$9</c:f>
              <c:numCache/>
            </c:numRef>
          </c:cat>
          <c:val>
            <c:numRef>
              <c:f>'entrate_tributarie_-_categorie'!$F$6:$F$9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80875"/>
          <c:w val="0.786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entrate_da_trasferimenti_corren!$D$6:$D$10</c:f>
              <c:numCache/>
            </c:numRef>
          </c:cat>
          <c:val>
            <c:numRef>
              <c:f>entrate_da_trasferimenti_corren!$F$6:$F$10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'entrate_extratributarie_-_categ'!$D$6:$D$10</c:f>
              <c:numCache/>
            </c:numRef>
          </c:cat>
          <c:val>
            <c:numRef>
              <c:f>'entrate_extratributarie_-_categ'!$F$6:$F$10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'entrate_in_conto_capitale_-_cat'!$D$6:$D$10</c:f>
              <c:numCache/>
            </c:numRef>
          </c:cat>
          <c:val>
            <c:numRef>
              <c:f>'entrate_in_conto_capitale_-_cat'!$F$6:$F$10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'entrate_in_conto_capitale_-_rid'!$D$6:$D$9</c:f>
              <c:numCache/>
            </c:numRef>
          </c:cat>
          <c:val>
            <c:numRef>
              <c:f>'entrate_in_conto_capitale_-_rid'!$F$6:$F$9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80875"/>
          <c:w val="0.786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'entrate_in_conto_capitale_-_acc'!$D$6:$D$9</c:f>
              <c:numCache/>
            </c:numRef>
          </c:cat>
          <c:val>
            <c:numRef>
              <c:f>'entrate_in_conto_capitale_-_acc'!$F$6:$F$9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80875"/>
          <c:w val="0.786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principali_entrate_tributarie!$D$6:$D$10</c:f>
              <c:numCache/>
            </c:numRef>
          </c:cat>
          <c:val>
            <c:numRef>
              <c:f>principali_entrate_tributarie!$F$6:$F$10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principali_entrate_da_trasferim!$D$6:$D$10</c:f>
              <c:numCache/>
            </c:numRef>
          </c:cat>
          <c:val>
            <c:numRef>
              <c:f>principali_entrate_da_trasferim!$F$6:$F$10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3771900" y="11620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1</xdr:row>
      <xdr:rowOff>9525</xdr:rowOff>
    </xdr:from>
    <xdr:ext cx="2400300" cy="1485900"/>
    <xdr:graphicFrame>
      <xdr:nvGraphicFramePr>
        <xdr:cNvPr id="1" name="Grafico 1"/>
        <xdr:cNvGraphicFramePr/>
      </xdr:nvGraphicFramePr>
      <xdr:xfrm>
        <a:off x="5981700" y="1066800"/>
        <a:ext cx="24003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</xdr:row>
      <xdr:rowOff>28575</xdr:rowOff>
    </xdr:from>
    <xdr:ext cx="2400300" cy="1323975"/>
    <xdr:graphicFrame>
      <xdr:nvGraphicFramePr>
        <xdr:cNvPr id="1" name="Grafico 1"/>
        <xdr:cNvGraphicFramePr/>
      </xdr:nvGraphicFramePr>
      <xdr:xfrm>
        <a:off x="6210300" y="1171575"/>
        <a:ext cx="240030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1</xdr:row>
      <xdr:rowOff>123825</xdr:rowOff>
    </xdr:from>
    <xdr:ext cx="2400300" cy="1343025"/>
    <xdr:graphicFrame>
      <xdr:nvGraphicFramePr>
        <xdr:cNvPr id="1" name="Grafico 1"/>
        <xdr:cNvGraphicFramePr/>
      </xdr:nvGraphicFramePr>
      <xdr:xfrm>
        <a:off x="3800475" y="1285875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1</xdr:row>
      <xdr:rowOff>76200</xdr:rowOff>
    </xdr:from>
    <xdr:ext cx="3638550" cy="1905000"/>
    <xdr:graphicFrame>
      <xdr:nvGraphicFramePr>
        <xdr:cNvPr id="1" name="Grafico 1"/>
        <xdr:cNvGraphicFramePr/>
      </xdr:nvGraphicFramePr>
      <xdr:xfrm>
        <a:off x="4305300" y="1285875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190500</xdr:colOff>
      <xdr:row>9</xdr:row>
      <xdr:rowOff>19050</xdr:rowOff>
    </xdr:from>
    <xdr:ext cx="3657600" cy="2066925"/>
    <xdr:graphicFrame>
      <xdr:nvGraphicFramePr>
        <xdr:cNvPr id="2" name="Grafico 2"/>
        <xdr:cNvGraphicFramePr/>
      </xdr:nvGraphicFramePr>
      <xdr:xfrm>
        <a:off x="4295775" y="3362325"/>
        <a:ext cx="3657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257175</xdr:colOff>
      <xdr:row>17</xdr:row>
      <xdr:rowOff>114300</xdr:rowOff>
    </xdr:from>
    <xdr:ext cx="3638550" cy="2857500"/>
    <xdr:graphicFrame>
      <xdr:nvGraphicFramePr>
        <xdr:cNvPr id="3" name="Grafico 5"/>
        <xdr:cNvGraphicFramePr/>
      </xdr:nvGraphicFramePr>
      <xdr:xfrm>
        <a:off x="4362450" y="5705475"/>
        <a:ext cx="36385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1</xdr:row>
      <xdr:rowOff>85725</xdr:rowOff>
    </xdr:from>
    <xdr:ext cx="2400300" cy="1343025"/>
    <xdr:graphicFrame>
      <xdr:nvGraphicFramePr>
        <xdr:cNvPr id="1" name="Grafico 5"/>
        <xdr:cNvGraphicFramePr/>
      </xdr:nvGraphicFramePr>
      <xdr:xfrm>
        <a:off x="4371975" y="1238250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1</xdr:row>
      <xdr:rowOff>104775</xdr:rowOff>
    </xdr:from>
    <xdr:ext cx="3638550" cy="1905000"/>
    <xdr:graphicFrame>
      <xdr:nvGraphicFramePr>
        <xdr:cNvPr id="1" name="Grafico 1"/>
        <xdr:cNvGraphicFramePr/>
      </xdr:nvGraphicFramePr>
      <xdr:xfrm>
        <a:off x="3686175" y="1314450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0</xdr:row>
      <xdr:rowOff>1247775</xdr:rowOff>
    </xdr:from>
    <xdr:ext cx="2400300" cy="1504950"/>
    <xdr:graphicFrame>
      <xdr:nvGraphicFramePr>
        <xdr:cNvPr id="1" name="Grafico 1"/>
        <xdr:cNvGraphicFramePr/>
      </xdr:nvGraphicFramePr>
      <xdr:xfrm>
        <a:off x="4010025" y="1247775"/>
        <a:ext cx="24003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619125</xdr:colOff>
      <xdr:row>2</xdr:row>
      <xdr:rowOff>19050</xdr:rowOff>
    </xdr:from>
    <xdr:ext cx="2857500" cy="2305050"/>
    <xdr:graphicFrame>
      <xdr:nvGraphicFramePr>
        <xdr:cNvPr id="1" name="Grafico 5"/>
        <xdr:cNvGraphicFramePr/>
      </xdr:nvGraphicFramePr>
      <xdr:xfrm>
        <a:off x="9915525" y="1457325"/>
        <a:ext cx="28575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1</xdr:row>
      <xdr:rowOff>9525</xdr:rowOff>
    </xdr:from>
    <xdr:ext cx="2400300" cy="1552575"/>
    <xdr:graphicFrame>
      <xdr:nvGraphicFramePr>
        <xdr:cNvPr id="1" name="Grafico 1"/>
        <xdr:cNvGraphicFramePr/>
      </xdr:nvGraphicFramePr>
      <xdr:xfrm>
        <a:off x="5753100" y="1104900"/>
        <a:ext cx="24003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</xdr:row>
      <xdr:rowOff>0</xdr:rowOff>
    </xdr:from>
    <xdr:ext cx="2400300" cy="1381125"/>
    <xdr:graphicFrame>
      <xdr:nvGraphicFramePr>
        <xdr:cNvPr id="1" name="Grafico 1"/>
        <xdr:cNvGraphicFramePr/>
      </xdr:nvGraphicFramePr>
      <xdr:xfrm>
        <a:off x="5838825" y="1143000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5905500" y="113347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1057275</xdr:rowOff>
    </xdr:from>
    <xdr:ext cx="2400300" cy="1381125"/>
    <xdr:graphicFrame>
      <xdr:nvGraphicFramePr>
        <xdr:cNvPr id="1" name="Grafico 1"/>
        <xdr:cNvGraphicFramePr/>
      </xdr:nvGraphicFramePr>
      <xdr:xfrm>
        <a:off x="5686425" y="1057275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1104900</xdr:rowOff>
    </xdr:from>
    <xdr:ext cx="2400300" cy="1495425"/>
    <xdr:graphicFrame>
      <xdr:nvGraphicFramePr>
        <xdr:cNvPr id="1" name="Grafico 1"/>
        <xdr:cNvGraphicFramePr/>
      </xdr:nvGraphicFramePr>
      <xdr:xfrm>
        <a:off x="6467475" y="1104900"/>
        <a:ext cx="240030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0</xdr:row>
      <xdr:rowOff>1152525</xdr:rowOff>
    </xdr:from>
    <xdr:ext cx="2400300" cy="1352550"/>
    <xdr:graphicFrame>
      <xdr:nvGraphicFramePr>
        <xdr:cNvPr id="1" name="Grafico 1"/>
        <xdr:cNvGraphicFramePr/>
      </xdr:nvGraphicFramePr>
      <xdr:xfrm>
        <a:off x="5829300" y="1152525"/>
        <a:ext cx="240030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1</xdr:row>
      <xdr:rowOff>9525</xdr:rowOff>
    </xdr:from>
    <xdr:ext cx="2400300" cy="1362075"/>
    <xdr:graphicFrame>
      <xdr:nvGraphicFramePr>
        <xdr:cNvPr id="1" name="Grafico 1"/>
        <xdr:cNvGraphicFramePr/>
      </xdr:nvGraphicFramePr>
      <xdr:xfrm>
        <a:off x="5467350" y="13144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1</xdr:row>
      <xdr:rowOff>152400</xdr:rowOff>
    </xdr:from>
    <xdr:ext cx="2400300" cy="1362075"/>
    <xdr:graphicFrame>
      <xdr:nvGraphicFramePr>
        <xdr:cNvPr id="1" name="Grafico 1"/>
        <xdr:cNvGraphicFramePr/>
      </xdr:nvGraphicFramePr>
      <xdr:xfrm>
        <a:off x="5857875" y="122872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zoomScalePageLayoutView="0" workbookViewId="0" topLeftCell="A1">
      <selection activeCell="D15" sqref="A3:D15"/>
    </sheetView>
  </sheetViews>
  <sheetFormatPr defaultColWidth="9.50390625" defaultRowHeight="14.25"/>
  <cols>
    <col min="1" max="1" width="2.125" style="0" customWidth="1"/>
    <col min="2" max="2" width="3.0039062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5" ht="91.5" customHeight="1">
      <c r="C1" s="221" t="s">
        <v>135</v>
      </c>
      <c r="D1" s="222"/>
      <c r="E1" s="222"/>
    </row>
    <row r="2" ht="12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8"/>
      <c r="C4" s="9"/>
      <c r="D4" s="10"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10" t="s">
        <v>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13">
        <v>1</v>
      </c>
      <c r="C6" s="14" t="s">
        <v>3</v>
      </c>
      <c r="D6" s="15">
        <v>1905291.77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18" t="s">
        <v>4</v>
      </c>
      <c r="D7" s="15">
        <v>490752.72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19">
        <v>3</v>
      </c>
      <c r="C8" s="18" t="s">
        <v>5</v>
      </c>
      <c r="D8" s="15">
        <v>1157708.31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18" t="s">
        <v>6</v>
      </c>
      <c r="D9" s="15">
        <v>551955.99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0.25" customHeight="1">
      <c r="B10" s="21">
        <v>5</v>
      </c>
      <c r="C10" s="18" t="s">
        <v>7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22">
        <v>6</v>
      </c>
      <c r="C11" s="18" t="s">
        <v>8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23">
        <v>7</v>
      </c>
      <c r="C12" s="18" t="s">
        <v>9</v>
      </c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24">
        <v>9</v>
      </c>
      <c r="C13" s="25" t="s">
        <v>10</v>
      </c>
      <c r="D13" s="26">
        <v>335327.28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27"/>
      <c r="C14" s="28"/>
      <c r="D14" s="29"/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30"/>
      <c r="C15" s="31" t="s">
        <v>1</v>
      </c>
      <c r="D15" s="32">
        <f>SUM(D6:D14)</f>
        <v>4441036.07</v>
      </c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5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 t="s">
        <v>11</v>
      </c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</sheetData>
  <sheetProtection/>
  <mergeCells count="2">
    <mergeCell ref="C1:E1"/>
    <mergeCell ref="B3:C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F14" sqref="F14:F21"/>
    </sheetView>
  </sheetViews>
  <sheetFormatPr defaultColWidth="9.50390625" defaultRowHeight="14.25"/>
  <cols>
    <col min="1" max="1" width="2.75390625" style="0" customWidth="1"/>
    <col min="2" max="2" width="5.125" style="1" customWidth="1"/>
    <col min="3" max="3" width="15.75390625" style="4" customWidth="1"/>
    <col min="4" max="4" width="9.37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1:6" ht="83.25" customHeight="1">
      <c r="A1">
        <f>'entrata_-_titoli'!D4</f>
        <v>2022</v>
      </c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73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60"/>
      <c r="E5" s="61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64"/>
      <c r="E6" s="64" t="s">
        <v>50</v>
      </c>
      <c r="F6" s="26">
        <v>88695.25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51</v>
      </c>
      <c r="F7" s="26">
        <v>360327.26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119</v>
      </c>
      <c r="F8" s="26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120</v>
      </c>
      <c r="F9" s="26">
        <v>708685.8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50"/>
      <c r="E11" s="59"/>
      <c r="F11" s="52">
        <f>SUM(F6:F10)</f>
        <v>1157708.31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6" ht="15.75">
      <c r="C15" s="5"/>
      <c r="D15" s="5"/>
      <c r="F15" s="218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1">
      <selection activeCell="F10" sqref="F10"/>
    </sheetView>
  </sheetViews>
  <sheetFormatPr defaultColWidth="9.50390625" defaultRowHeight="14.25"/>
  <cols>
    <col min="1" max="1" width="3.00390625" style="0" customWidth="1"/>
    <col min="2" max="2" width="5.125" style="1" customWidth="1"/>
    <col min="3" max="3" width="21.375" style="4" customWidth="1"/>
    <col min="4" max="4" width="9.375" style="1" customWidth="1"/>
    <col min="5" max="5" width="24.5039062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52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63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4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/>
      <c r="C6" s="53"/>
      <c r="D6" s="64"/>
      <c r="E6" s="64" t="s">
        <v>121</v>
      </c>
      <c r="F6" s="15">
        <v>435808.9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122</v>
      </c>
      <c r="F7" s="15">
        <v>78662.7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123</v>
      </c>
      <c r="F8" s="15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124</v>
      </c>
      <c r="F9" s="15">
        <v>37484.39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15"/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1"/>
      <c r="F11" s="52">
        <f>SUM(F6:F10)</f>
        <v>551955.99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ht="15.75">
      <c r="F12" s="75"/>
    </row>
    <row r="15" spans="5:9" ht="15.75">
      <c r="E15" s="217"/>
      <c r="G15" s="189"/>
      <c r="H15" s="189"/>
      <c r="I15" s="189"/>
    </row>
    <row r="16" spans="3:9" ht="15.75">
      <c r="C16" s="5"/>
      <c r="E16" s="217"/>
      <c r="G16" s="189"/>
      <c r="H16" s="189"/>
      <c r="I16" s="189"/>
    </row>
    <row r="17" spans="5:9" ht="15.75">
      <c r="E17" s="217"/>
      <c r="G17" s="189"/>
      <c r="H17" s="189"/>
      <c r="I17" s="189"/>
    </row>
    <row r="18" spans="5:9" ht="15.75">
      <c r="E18" s="217"/>
      <c r="G18" s="189"/>
      <c r="H18" s="189"/>
      <c r="I18" s="189"/>
    </row>
    <row r="19" spans="5:9" ht="15.75">
      <c r="E19" s="217"/>
      <c r="G19" s="189"/>
      <c r="H19" s="189"/>
      <c r="I19" s="189"/>
    </row>
    <row r="20" spans="7:9" ht="15.75">
      <c r="G20" s="189"/>
      <c r="H20" s="189"/>
      <c r="I20" s="189"/>
    </row>
    <row r="21" spans="7:9" ht="15.75">
      <c r="G21" s="189"/>
      <c r="H21" s="189"/>
      <c r="I21" s="189"/>
    </row>
    <row r="22" spans="7:9" ht="15.75">
      <c r="G22" s="189"/>
      <c r="H22" s="189"/>
      <c r="I22" s="189"/>
    </row>
    <row r="23" ht="15.75">
      <c r="G23" s="189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2">
      <selection activeCell="B3" sqref="B3:D13"/>
    </sheetView>
  </sheetViews>
  <sheetFormatPr defaultColWidth="9.50390625" defaultRowHeight="14.25"/>
  <cols>
    <col min="1" max="1" width="1.75390625" style="0" customWidth="1"/>
    <col min="2" max="2" width="3.375" style="1" customWidth="1"/>
    <col min="3" max="3" width="26.875" style="4" customWidth="1"/>
    <col min="4" max="4" width="15.375" style="5" customWidth="1"/>
    <col min="5" max="9" width="9.50390625" style="3" customWidth="1"/>
    <col min="10" max="10" width="13.00390625" style="3" customWidth="1"/>
    <col min="11" max="16384" width="9.50390625" style="3" customWidth="1"/>
  </cols>
  <sheetData>
    <row r="1" spans="3:6" ht="91.5" customHeight="1">
      <c r="C1" s="225" t="s">
        <v>136</v>
      </c>
      <c r="D1" s="222"/>
      <c r="E1" s="222"/>
      <c r="F1" s="222"/>
    </row>
    <row r="2" ht="25.5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10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54</v>
      </c>
      <c r="D6" s="15">
        <v>2517520.49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78">
        <v>2</v>
      </c>
      <c r="C7" s="43" t="s">
        <v>55</v>
      </c>
      <c r="D7" s="15">
        <v>273810.87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79">
        <v>3</v>
      </c>
      <c r="C8" s="43" t="s">
        <v>56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43" t="s">
        <v>57</v>
      </c>
      <c r="D9" s="15">
        <v>395015.96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0">
        <v>5</v>
      </c>
      <c r="C10" s="43" t="s">
        <v>58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81">
        <v>7</v>
      </c>
      <c r="C11" s="43" t="s">
        <v>59</v>
      </c>
      <c r="D11" s="15">
        <v>335327.28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82"/>
      <c r="C12" s="46"/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1" customHeight="1">
      <c r="B13" s="30"/>
      <c r="C13" s="83" t="s">
        <v>1</v>
      </c>
      <c r="D13" s="52">
        <f>SUM(D6:D11)</f>
        <v>3521674.6000000006</v>
      </c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3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5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10" ht="15.75" customHeight="1">
      <c r="B19" s="3"/>
      <c r="C19" s="3"/>
      <c r="D19" s="35"/>
      <c r="E19" s="16"/>
      <c r="F19" s="16"/>
      <c r="J19" s="110">
        <v>2517520.4</v>
      </c>
    </row>
    <row r="20" spans="2:10" ht="15.75" customHeight="1">
      <c r="B20" s="3"/>
      <c r="C20" s="3"/>
      <c r="D20" s="35"/>
      <c r="E20" s="16"/>
      <c r="F20" s="16"/>
      <c r="G20" s="16"/>
      <c r="J20" s="110">
        <v>754852</v>
      </c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V174"/>
  <sheetViews>
    <sheetView tabSelected="1" zoomScalePageLayoutView="0" workbookViewId="0" topLeftCell="A10">
      <selection activeCell="D28" sqref="D28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9.50390625" style="3" customWidth="1"/>
    <col min="5" max="5" width="10.25390625" style="3" customWidth="1"/>
    <col min="6" max="16384" width="9.50390625" style="3" customWidth="1"/>
  </cols>
  <sheetData>
    <row r="1" spans="3:7" ht="95.25" customHeight="1">
      <c r="C1" s="225" t="s">
        <v>136</v>
      </c>
      <c r="D1" s="222"/>
      <c r="E1" s="222"/>
      <c r="F1" s="222"/>
      <c r="G1" s="204"/>
    </row>
    <row r="3" spans="2:256" ht="29.25" customHeight="1">
      <c r="B3" s="223" t="s">
        <v>60</v>
      </c>
      <c r="C3" s="223"/>
      <c r="D3" s="223" t="s">
        <v>61</v>
      </c>
      <c r="E3" s="223"/>
      <c r="F3" s="7"/>
      <c r="G3" s="7"/>
      <c r="H3" s="7"/>
      <c r="I3" s="7"/>
      <c r="J3" s="7"/>
      <c r="K3" s="7"/>
      <c r="L3" s="7"/>
      <c r="M3" s="7"/>
      <c r="N3" s="7">
        <f>'entrata_-_titoli'!D4</f>
        <v>2022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24.75" customHeight="1">
      <c r="B4" s="11"/>
      <c r="C4" s="12"/>
      <c r="D4" s="203" t="str">
        <f>N3&amp;" CASSA"</f>
        <v>2022 CASSA</v>
      </c>
      <c r="E4" s="202" t="str">
        <f>N3&amp;" CP"</f>
        <v>2022 CP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27">
      <c r="B5" s="54">
        <v>1</v>
      </c>
      <c r="C5" s="191" t="s">
        <v>62</v>
      </c>
      <c r="D5" s="206">
        <f>1347607.44-16602.77-106561.32</f>
        <v>1224443.3499999999</v>
      </c>
      <c r="E5" s="205">
        <v>1369645.63</v>
      </c>
      <c r="F5" s="85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 customHeight="1">
      <c r="B6" s="192">
        <v>2</v>
      </c>
      <c r="C6" s="193" t="s">
        <v>63</v>
      </c>
      <c r="D6" s="206">
        <v>79.44</v>
      </c>
      <c r="E6" s="205">
        <v>0</v>
      </c>
      <c r="F6" s="85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94">
        <v>3</v>
      </c>
      <c r="C7" s="191" t="s">
        <v>64</v>
      </c>
      <c r="D7" s="205">
        <v>391198.26</v>
      </c>
      <c r="E7" s="205">
        <v>570849.89</v>
      </c>
      <c r="F7" s="85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48">
        <v>4</v>
      </c>
      <c r="C8" s="191" t="s">
        <v>65</v>
      </c>
      <c r="D8" s="205">
        <v>302266.75</v>
      </c>
      <c r="E8" s="205">
        <v>288611.32</v>
      </c>
      <c r="F8" s="85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195">
        <v>5</v>
      </c>
      <c r="C9" s="191" t="s">
        <v>66</v>
      </c>
      <c r="D9" s="205">
        <v>0</v>
      </c>
      <c r="E9" s="205">
        <v>2200</v>
      </c>
      <c r="F9" s="85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196">
        <v>6</v>
      </c>
      <c r="C10" s="191" t="s">
        <v>67</v>
      </c>
      <c r="D10" s="205">
        <f>4748-4748</f>
        <v>0</v>
      </c>
      <c r="E10" s="205">
        <v>0</v>
      </c>
      <c r="F10" s="85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4.25">
      <c r="B11" s="197">
        <v>7</v>
      </c>
      <c r="C11" s="193" t="s">
        <v>68</v>
      </c>
      <c r="D11" s="205">
        <v>0</v>
      </c>
      <c r="E11" s="205">
        <v>0</v>
      </c>
      <c r="F11" s="85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55">
        <v>8</v>
      </c>
      <c r="C12" s="191" t="s">
        <v>69</v>
      </c>
      <c r="D12" s="205">
        <f>56733.68-41234.79</f>
        <v>15498.89</v>
      </c>
      <c r="E12" s="205">
        <v>4494.49</v>
      </c>
      <c r="F12" s="85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56">
        <v>9</v>
      </c>
      <c r="C13" s="191" t="s">
        <v>70</v>
      </c>
      <c r="D13" s="205">
        <v>19412.01</v>
      </c>
      <c r="E13" s="205">
        <v>2744</v>
      </c>
      <c r="F13" s="85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198">
        <v>10</v>
      </c>
      <c r="C14" s="191" t="s">
        <v>71</v>
      </c>
      <c r="D14" s="205">
        <f>76509.8-61467.2</f>
        <v>15042.600000000006</v>
      </c>
      <c r="E14" s="205">
        <v>4500</v>
      </c>
      <c r="F14" s="85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4.25">
      <c r="B15" s="58">
        <v>11</v>
      </c>
      <c r="C15" s="193" t="s">
        <v>72</v>
      </c>
      <c r="D15" s="205">
        <v>0</v>
      </c>
      <c r="E15" s="205">
        <v>0</v>
      </c>
      <c r="F15" s="85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7">
      <c r="B16" s="199">
        <v>12</v>
      </c>
      <c r="C16" s="191" t="s">
        <v>73</v>
      </c>
      <c r="D16" s="205">
        <v>223724.66</v>
      </c>
      <c r="E16" s="205">
        <v>242730.16</v>
      </c>
      <c r="F16" s="85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3.5">
      <c r="B17" s="54">
        <v>13</v>
      </c>
      <c r="C17" s="193" t="s">
        <v>74</v>
      </c>
      <c r="D17" s="205">
        <v>0</v>
      </c>
      <c r="E17" s="205">
        <v>0</v>
      </c>
      <c r="F17" s="92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256" ht="27">
      <c r="B18" s="192">
        <v>14</v>
      </c>
      <c r="C18" s="191" t="s">
        <v>75</v>
      </c>
      <c r="D18" s="206">
        <v>48478.56</v>
      </c>
      <c r="E18" s="205">
        <v>31745</v>
      </c>
      <c r="F18" s="92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">
      <c r="B19" s="194">
        <v>15</v>
      </c>
      <c r="C19" s="191" t="s">
        <v>76</v>
      </c>
      <c r="D19" s="205">
        <v>0</v>
      </c>
      <c r="E19" s="205">
        <v>0</v>
      </c>
      <c r="F19" s="9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48">
        <v>16</v>
      </c>
      <c r="C20" s="191" t="s">
        <v>77</v>
      </c>
      <c r="D20" s="205">
        <v>0</v>
      </c>
      <c r="E20" s="205">
        <v>0</v>
      </c>
      <c r="F20" s="85"/>
      <c r="G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27">
      <c r="B21" s="195">
        <v>17</v>
      </c>
      <c r="C21" s="191" t="s">
        <v>78</v>
      </c>
      <c r="D21" s="205">
        <v>0</v>
      </c>
      <c r="E21" s="205">
        <v>0</v>
      </c>
      <c r="F21" s="85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63" customHeight="1">
      <c r="B22" s="196">
        <v>18</v>
      </c>
      <c r="C22" s="200" t="s">
        <v>79</v>
      </c>
      <c r="D22" s="205">
        <v>0</v>
      </c>
      <c r="E22" s="205">
        <v>0</v>
      </c>
      <c r="F22" s="85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4.25">
      <c r="B23" s="54">
        <v>19</v>
      </c>
      <c r="C23" s="191" t="s">
        <v>80</v>
      </c>
      <c r="D23" s="205">
        <v>0</v>
      </c>
      <c r="E23" s="205">
        <v>0</v>
      </c>
      <c r="F23" s="85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 customHeight="1">
      <c r="B24" s="55">
        <v>20</v>
      </c>
      <c r="C24" s="191" t="s">
        <v>81</v>
      </c>
      <c r="D24" s="205">
        <v>0</v>
      </c>
      <c r="E24" s="205">
        <v>0</v>
      </c>
      <c r="F24" s="85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4.25">
      <c r="B25" s="56">
        <v>50</v>
      </c>
      <c r="C25" s="193" t="s">
        <v>82</v>
      </c>
      <c r="D25" s="205">
        <v>0</v>
      </c>
      <c r="E25" s="205">
        <v>0</v>
      </c>
      <c r="F25" s="85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4.25">
      <c r="B26" s="198">
        <v>60</v>
      </c>
      <c r="C26" s="25" t="s">
        <v>83</v>
      </c>
      <c r="D26" s="205">
        <v>0</v>
      </c>
      <c r="E26" s="205">
        <v>0</v>
      </c>
      <c r="F26" s="85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4.25">
      <c r="B27" s="58">
        <v>99</v>
      </c>
      <c r="C27" s="25" t="s">
        <v>84</v>
      </c>
      <c r="D27" s="205">
        <v>0</v>
      </c>
      <c r="E27" s="205">
        <v>0</v>
      </c>
      <c r="F27" s="85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201"/>
      <c r="C28" s="25"/>
      <c r="D28" s="206"/>
      <c r="E28" s="205"/>
      <c r="F28" s="85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 customHeight="1">
      <c r="B29" s="226" t="s">
        <v>1</v>
      </c>
      <c r="C29" s="226"/>
      <c r="D29" s="219">
        <f>SUM(D5:D28)</f>
        <v>2240144.52</v>
      </c>
      <c r="E29" s="219">
        <f>SUM(E5:E28)</f>
        <v>2517520.49</v>
      </c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2:7" ht="15.75" customHeight="1">
      <c r="B30" s="3"/>
      <c r="C30" s="3"/>
      <c r="D30" s="16"/>
      <c r="E30" s="16"/>
      <c r="F30" s="16"/>
      <c r="G30" s="16"/>
    </row>
    <row r="31" spans="2:8" ht="15.75" customHeight="1">
      <c r="B31" s="3"/>
      <c r="C31" s="3"/>
      <c r="D31" s="16"/>
      <c r="E31" s="16"/>
      <c r="F31" s="16"/>
      <c r="G31" s="189"/>
      <c r="H31" s="189"/>
    </row>
    <row r="32" spans="2:8" ht="15.75" customHeight="1">
      <c r="B32" s="3"/>
      <c r="C32" s="3"/>
      <c r="D32" s="16"/>
      <c r="E32" s="16"/>
      <c r="F32" s="16"/>
      <c r="G32" s="189"/>
      <c r="H32" s="189"/>
    </row>
    <row r="33" spans="2:9" ht="15.75" customHeight="1">
      <c r="B33" s="3"/>
      <c r="C33" s="3"/>
      <c r="D33" s="16"/>
      <c r="E33" s="16"/>
      <c r="F33" s="16"/>
      <c r="G33" s="189"/>
      <c r="H33" s="189"/>
      <c r="I33" s="189"/>
    </row>
    <row r="34" spans="2:9" ht="15.75" customHeight="1">
      <c r="B34" s="3"/>
      <c r="C34" s="3"/>
      <c r="D34" s="16"/>
      <c r="E34" s="16"/>
      <c r="F34" s="16"/>
      <c r="G34" s="189"/>
      <c r="H34" s="189"/>
      <c r="I34" s="189"/>
    </row>
    <row r="35" spans="2:9" ht="15.75" customHeight="1">
      <c r="B35" s="3"/>
      <c r="C35" s="3"/>
      <c r="D35" s="16"/>
      <c r="E35" s="16"/>
      <c r="F35" s="16"/>
      <c r="G35" s="189"/>
      <c r="H35" s="189"/>
      <c r="I35" s="189"/>
    </row>
    <row r="36" spans="2:9" ht="15.75" customHeight="1">
      <c r="B36" s="3"/>
      <c r="C36" s="3"/>
      <c r="D36" s="16"/>
      <c r="E36" s="16"/>
      <c r="F36" s="16"/>
      <c r="G36" s="189"/>
      <c r="H36" s="189"/>
      <c r="I36" s="189"/>
    </row>
    <row r="37" spans="2:9" ht="15.75" customHeight="1">
      <c r="B37" s="3"/>
      <c r="C37" s="3"/>
      <c r="D37" s="16"/>
      <c r="E37" s="16"/>
      <c r="F37" s="16"/>
      <c r="G37" s="16"/>
      <c r="H37" s="189"/>
      <c r="I37" s="189"/>
    </row>
    <row r="38" spans="2:9" ht="15.75" customHeight="1">
      <c r="B38" s="3"/>
      <c r="C38" s="3"/>
      <c r="D38" s="16"/>
      <c r="E38" s="16"/>
      <c r="F38" s="16"/>
      <c r="G38" s="16"/>
      <c r="H38" s="189"/>
      <c r="I38" s="189"/>
    </row>
    <row r="39" spans="2:9" ht="15.75" customHeight="1">
      <c r="B39" s="3"/>
      <c r="C39" s="3"/>
      <c r="D39" s="16"/>
      <c r="E39" s="16"/>
      <c r="F39" s="16"/>
      <c r="G39" s="16"/>
      <c r="H39" s="189"/>
      <c r="I39" s="189"/>
    </row>
    <row r="40" spans="2:9" ht="15.75" customHeight="1">
      <c r="B40" s="3"/>
      <c r="C40" s="3"/>
      <c r="D40" s="16"/>
      <c r="E40" s="16"/>
      <c r="F40" s="16"/>
      <c r="G40" s="16"/>
      <c r="H40" s="189"/>
      <c r="I40" s="189"/>
    </row>
    <row r="41" spans="2:9" ht="15.75" customHeight="1">
      <c r="B41" s="3"/>
      <c r="C41" s="3"/>
      <c r="D41" s="16"/>
      <c r="E41" s="16"/>
      <c r="F41" s="16"/>
      <c r="I41" s="189"/>
    </row>
    <row r="42" spans="2:9" ht="15.75" customHeight="1">
      <c r="B42" s="3"/>
      <c r="C42" s="3"/>
      <c r="D42" s="16"/>
      <c r="E42" s="16"/>
      <c r="F42" s="16"/>
      <c r="G42" s="16"/>
      <c r="H42" s="189"/>
      <c r="I42" s="189"/>
    </row>
    <row r="43" spans="2:9" ht="15.75" customHeight="1">
      <c r="B43" s="3"/>
      <c r="C43" s="3"/>
      <c r="D43" s="16"/>
      <c r="E43" s="16"/>
      <c r="F43" s="16"/>
      <c r="G43" s="16"/>
      <c r="H43" s="189"/>
      <c r="I43" s="189"/>
    </row>
    <row r="44" spans="2:9" ht="15.75" customHeight="1">
      <c r="B44" s="3"/>
      <c r="C44" s="3"/>
      <c r="D44" s="16"/>
      <c r="E44" s="16"/>
      <c r="F44" s="16"/>
      <c r="G44" s="16"/>
      <c r="H44" s="189"/>
      <c r="I44" s="189"/>
    </row>
    <row r="45" spans="2:9" ht="15.75" customHeight="1">
      <c r="B45" s="3"/>
      <c r="C45" s="3"/>
      <c r="D45" s="16"/>
      <c r="E45" s="16"/>
      <c r="F45" s="16"/>
      <c r="G45" s="16"/>
      <c r="H45" s="189"/>
      <c r="I45" s="189"/>
    </row>
    <row r="46" spans="2:9" ht="15.75" customHeight="1">
      <c r="B46" s="3"/>
      <c r="C46" s="3"/>
      <c r="D46" s="16"/>
      <c r="E46" s="16"/>
      <c r="F46" s="16"/>
      <c r="G46" s="16"/>
      <c r="H46" s="189"/>
      <c r="I46" s="189"/>
    </row>
    <row r="47" spans="2:9" ht="15.75" customHeight="1">
      <c r="B47" s="3"/>
      <c r="C47" s="3"/>
      <c r="D47" s="16"/>
      <c r="E47" s="16"/>
      <c r="F47" s="16"/>
      <c r="G47" s="16"/>
      <c r="H47" s="189"/>
      <c r="I47" s="189"/>
    </row>
    <row r="48" spans="2:9" ht="15.75" customHeight="1">
      <c r="B48" s="3"/>
      <c r="C48" s="3"/>
      <c r="D48" s="16"/>
      <c r="E48" s="16"/>
      <c r="F48" s="16"/>
      <c r="G48" s="16"/>
      <c r="H48" s="189"/>
      <c r="I48" s="189"/>
    </row>
    <row r="49" spans="2:9" ht="15.75" customHeight="1">
      <c r="B49" s="3"/>
      <c r="C49" s="3"/>
      <c r="D49" s="16"/>
      <c r="E49" s="16"/>
      <c r="F49" s="16"/>
      <c r="G49" s="16"/>
      <c r="H49" s="189"/>
      <c r="I49" s="189"/>
    </row>
    <row r="50" spans="2:9" ht="15.75" customHeight="1">
      <c r="B50" s="3"/>
      <c r="C50" s="3"/>
      <c r="D50" s="16"/>
      <c r="E50" s="16"/>
      <c r="F50" s="16"/>
      <c r="G50" s="16"/>
      <c r="H50" s="189"/>
      <c r="I50" s="189"/>
    </row>
    <row r="51" spans="2:9" ht="15.75" customHeight="1">
      <c r="B51" s="3"/>
      <c r="C51" s="3"/>
      <c r="D51" s="16"/>
      <c r="E51" s="16"/>
      <c r="F51" s="16"/>
      <c r="G51" s="16"/>
      <c r="H51" s="189"/>
      <c r="I51" s="189"/>
    </row>
    <row r="52" spans="2:9" ht="15.75" customHeight="1">
      <c r="B52" s="3"/>
      <c r="C52" s="3"/>
      <c r="D52" s="16"/>
      <c r="E52" s="16"/>
      <c r="F52" s="16"/>
      <c r="G52" s="16"/>
      <c r="H52" s="189"/>
      <c r="I52" s="189"/>
    </row>
    <row r="53" spans="2:9" ht="15.75" customHeight="1">
      <c r="B53" s="3"/>
      <c r="C53" s="3"/>
      <c r="D53" s="16"/>
      <c r="E53" s="16"/>
      <c r="F53" s="16"/>
      <c r="G53" s="16"/>
      <c r="H53" s="189"/>
      <c r="I53" s="189"/>
    </row>
    <row r="54" spans="2:9" ht="15.75" customHeight="1">
      <c r="B54" s="3"/>
      <c r="C54" s="3"/>
      <c r="D54" s="16"/>
      <c r="E54" s="16"/>
      <c r="F54" s="16"/>
      <c r="G54" s="16"/>
      <c r="H54" s="189"/>
      <c r="I54" s="189"/>
    </row>
    <row r="55" spans="2:9" ht="15.75" customHeight="1">
      <c r="B55" s="3"/>
      <c r="C55" s="3"/>
      <c r="D55" s="16"/>
      <c r="E55" s="16"/>
      <c r="F55" s="16"/>
      <c r="G55" s="16"/>
      <c r="H55" s="189"/>
      <c r="I55" s="189"/>
    </row>
    <row r="56" spans="2:9" ht="15.75" customHeight="1">
      <c r="B56" s="3"/>
      <c r="C56" s="3"/>
      <c r="D56" s="16"/>
      <c r="E56" s="16"/>
      <c r="F56" s="16"/>
      <c r="G56" s="16"/>
      <c r="H56" s="189"/>
      <c r="I56" s="189"/>
    </row>
    <row r="57" spans="2:9" ht="15.75" customHeight="1">
      <c r="B57" s="3"/>
      <c r="C57" s="3"/>
      <c r="D57" s="16"/>
      <c r="E57" s="16"/>
      <c r="F57" s="16"/>
      <c r="G57" s="16"/>
      <c r="H57" s="189"/>
      <c r="I57" s="189"/>
    </row>
    <row r="58" spans="2:9" ht="15.75" customHeight="1">
      <c r="B58" s="3"/>
      <c r="C58" s="3"/>
      <c r="D58" s="16"/>
      <c r="E58" s="16"/>
      <c r="F58" s="16"/>
      <c r="G58" s="16"/>
      <c r="H58" s="189"/>
      <c r="I58" s="189"/>
    </row>
    <row r="59" spans="2:9" ht="15.75" customHeight="1">
      <c r="B59" s="3"/>
      <c r="C59" s="3"/>
      <c r="D59" s="16"/>
      <c r="E59" s="16"/>
      <c r="F59" s="16"/>
      <c r="G59" s="16"/>
      <c r="H59" s="189"/>
      <c r="I59" s="189"/>
    </row>
    <row r="60" spans="2:9" ht="15.75" customHeight="1">
      <c r="B60" s="3"/>
      <c r="C60" s="3"/>
      <c r="D60" s="16"/>
      <c r="E60" s="16"/>
      <c r="F60" s="16"/>
      <c r="G60" s="16"/>
      <c r="H60" s="189"/>
      <c r="I60" s="189"/>
    </row>
    <row r="61" spans="2:9" ht="15.75" customHeight="1">
      <c r="B61" s="3"/>
      <c r="C61" s="3"/>
      <c r="D61" s="16"/>
      <c r="E61" s="16"/>
      <c r="F61" s="16"/>
      <c r="G61" s="16"/>
      <c r="H61" s="189"/>
      <c r="I61" s="189"/>
    </row>
    <row r="62" spans="2:9" ht="15.75" customHeight="1">
      <c r="B62" s="3"/>
      <c r="C62" s="3"/>
      <c r="D62" s="16"/>
      <c r="E62" s="16"/>
      <c r="F62" s="16"/>
      <c r="G62" s="16"/>
      <c r="H62" s="189"/>
      <c r="I62" s="189"/>
    </row>
    <row r="63" spans="2:9" ht="15.75" customHeight="1">
      <c r="B63" s="3"/>
      <c r="C63" s="3"/>
      <c r="D63" s="16"/>
      <c r="E63" s="16"/>
      <c r="F63" s="16"/>
      <c r="G63" s="16"/>
      <c r="H63" s="189"/>
      <c r="I63" s="189"/>
    </row>
    <row r="64" spans="2:9" ht="15.75" customHeight="1">
      <c r="B64" s="3"/>
      <c r="C64" s="3"/>
      <c r="D64" s="16"/>
      <c r="E64" s="16"/>
      <c r="F64" s="16"/>
      <c r="G64" s="16"/>
      <c r="H64" s="189"/>
      <c r="I64" s="189"/>
    </row>
    <row r="65" spans="2:9" ht="15.75" customHeight="1">
      <c r="B65" s="3"/>
      <c r="C65" s="3"/>
      <c r="D65" s="16"/>
      <c r="E65" s="16"/>
      <c r="F65" s="16"/>
      <c r="G65" s="16"/>
      <c r="H65" s="189"/>
      <c r="I65" s="189"/>
    </row>
    <row r="66" spans="2:9" ht="15.75" customHeight="1">
      <c r="B66" s="3"/>
      <c r="C66" s="3"/>
      <c r="D66" s="16"/>
      <c r="E66" s="16"/>
      <c r="F66" s="16"/>
      <c r="G66" s="16"/>
      <c r="H66" s="189"/>
      <c r="I66" s="189"/>
    </row>
    <row r="67" spans="2:9" ht="15.75" customHeight="1">
      <c r="B67" s="3"/>
      <c r="C67" s="3"/>
      <c r="D67" s="16"/>
      <c r="E67" s="16"/>
      <c r="F67" s="16"/>
      <c r="G67" s="16"/>
      <c r="H67" s="189"/>
      <c r="I67" s="189"/>
    </row>
    <row r="68" spans="2:9" ht="15.75" customHeight="1">
      <c r="B68" s="3"/>
      <c r="C68" s="3"/>
      <c r="D68" s="16"/>
      <c r="E68" s="16"/>
      <c r="F68" s="16"/>
      <c r="G68" s="16"/>
      <c r="H68" s="189"/>
      <c r="I68" s="189"/>
    </row>
    <row r="69" spans="2:9" ht="15.75" customHeight="1">
      <c r="B69" s="3"/>
      <c r="C69" s="3"/>
      <c r="D69" s="16"/>
      <c r="E69" s="16"/>
      <c r="F69" s="16"/>
      <c r="G69" s="16"/>
      <c r="H69" s="189"/>
      <c r="I69" s="189"/>
    </row>
    <row r="70" spans="2:9" ht="15.75" customHeight="1">
      <c r="B70" s="3"/>
      <c r="C70" s="3"/>
      <c r="D70" s="16"/>
      <c r="E70" s="16"/>
      <c r="F70" s="16"/>
      <c r="G70" s="16"/>
      <c r="H70" s="189"/>
      <c r="I70" s="189"/>
    </row>
    <row r="71" spans="2:9" ht="15.75" customHeight="1">
      <c r="B71" s="3"/>
      <c r="C71" s="3"/>
      <c r="D71" s="16"/>
      <c r="E71" s="16"/>
      <c r="F71" s="16"/>
      <c r="G71" s="16"/>
      <c r="H71" s="189"/>
      <c r="I71" s="189"/>
    </row>
    <row r="72" spans="2:9" ht="15.75" customHeight="1">
      <c r="B72" s="3"/>
      <c r="C72" s="3"/>
      <c r="D72" s="16"/>
      <c r="E72" s="16"/>
      <c r="F72" s="16"/>
      <c r="G72" s="16"/>
      <c r="H72" s="189"/>
      <c r="I72" s="189"/>
    </row>
    <row r="73" spans="2:9" ht="15.75" customHeight="1">
      <c r="B73" s="3"/>
      <c r="C73" s="3"/>
      <c r="D73" s="16"/>
      <c r="E73" s="16"/>
      <c r="F73" s="16"/>
      <c r="G73" s="16"/>
      <c r="H73" s="189"/>
      <c r="I73" s="189"/>
    </row>
    <row r="74" spans="2:9" ht="15.75" customHeight="1">
      <c r="B74" s="3"/>
      <c r="C74" s="3"/>
      <c r="D74" s="16"/>
      <c r="E74" s="16"/>
      <c r="F74" s="16"/>
      <c r="G74" s="16"/>
      <c r="H74" s="189"/>
      <c r="I74" s="189"/>
    </row>
    <row r="75" spans="2:9" ht="15.75" customHeight="1">
      <c r="B75" s="3"/>
      <c r="C75" s="3"/>
      <c r="D75" s="16"/>
      <c r="E75" s="16"/>
      <c r="F75" s="16"/>
      <c r="G75" s="16"/>
      <c r="H75" s="189"/>
      <c r="I75" s="189"/>
    </row>
    <row r="76" spans="2:9" ht="15.75" customHeight="1">
      <c r="B76" s="3"/>
      <c r="C76" s="3"/>
      <c r="D76" s="16"/>
      <c r="E76" s="16"/>
      <c r="F76" s="16"/>
      <c r="G76" s="16"/>
      <c r="H76" s="189"/>
      <c r="I76" s="189"/>
    </row>
    <row r="77" spans="2:9" ht="15.75" customHeight="1">
      <c r="B77" s="3"/>
      <c r="C77" s="3"/>
      <c r="D77" s="16"/>
      <c r="E77" s="16"/>
      <c r="F77" s="16"/>
      <c r="G77" s="16"/>
      <c r="H77" s="189"/>
      <c r="I77" s="189"/>
    </row>
    <row r="78" spans="2:9" ht="15.75" customHeight="1">
      <c r="B78" s="3"/>
      <c r="C78" s="3"/>
      <c r="D78" s="16"/>
      <c r="E78" s="16"/>
      <c r="F78" s="16"/>
      <c r="G78" s="16"/>
      <c r="H78" s="189"/>
      <c r="I78" s="189"/>
    </row>
    <row r="79" spans="2:9" ht="15.75" customHeight="1">
      <c r="B79" s="3"/>
      <c r="C79" s="3"/>
      <c r="D79" s="16"/>
      <c r="E79" s="16"/>
      <c r="F79" s="16"/>
      <c r="G79" s="16"/>
      <c r="H79" s="189"/>
      <c r="I79" s="189"/>
    </row>
    <row r="80" spans="2:9" ht="15.75" customHeight="1">
      <c r="B80" s="3"/>
      <c r="C80" s="3"/>
      <c r="D80" s="16"/>
      <c r="E80" s="16"/>
      <c r="F80" s="16"/>
      <c r="G80" s="16"/>
      <c r="H80" s="189"/>
      <c r="I80" s="189"/>
    </row>
    <row r="81" spans="2:9" ht="15.75" customHeight="1">
      <c r="B81" s="3"/>
      <c r="C81" s="3"/>
      <c r="D81" s="16"/>
      <c r="E81" s="16"/>
      <c r="F81" s="16"/>
      <c r="G81" s="16"/>
      <c r="H81" s="189"/>
      <c r="I81" s="189"/>
    </row>
    <row r="82" spans="2:9" ht="15.75" customHeight="1">
      <c r="B82" s="3"/>
      <c r="C82" s="3"/>
      <c r="D82" s="16"/>
      <c r="E82" s="16"/>
      <c r="F82" s="16"/>
      <c r="G82" s="16"/>
      <c r="H82" s="189"/>
      <c r="I82" s="189"/>
    </row>
    <row r="83" spans="2:9" ht="15.75" customHeight="1">
      <c r="B83" s="3"/>
      <c r="C83" s="3"/>
      <c r="D83" s="16"/>
      <c r="E83" s="16"/>
      <c r="F83" s="16"/>
      <c r="G83" s="16"/>
      <c r="H83" s="189"/>
      <c r="I83" s="189"/>
    </row>
    <row r="84" spans="2:9" ht="15.75" customHeight="1">
      <c r="B84" s="3"/>
      <c r="C84" s="3"/>
      <c r="D84" s="16"/>
      <c r="E84" s="16"/>
      <c r="F84" s="16"/>
      <c r="G84" s="16"/>
      <c r="H84" s="189"/>
      <c r="I84" s="189"/>
    </row>
    <row r="85" spans="2:9" ht="15.75" customHeight="1">
      <c r="B85" s="3"/>
      <c r="C85" s="3"/>
      <c r="D85" s="16"/>
      <c r="E85" s="16"/>
      <c r="F85" s="16"/>
      <c r="G85" s="16"/>
      <c r="H85" s="189"/>
      <c r="I85" s="189"/>
    </row>
    <row r="86" spans="2:9" ht="15.75" customHeight="1">
      <c r="B86" s="3"/>
      <c r="C86" s="3"/>
      <c r="D86" s="16"/>
      <c r="E86" s="16"/>
      <c r="F86" s="16"/>
      <c r="G86" s="16"/>
      <c r="H86" s="189"/>
      <c r="I86" s="189"/>
    </row>
    <row r="87" spans="2:9" ht="15.75" customHeight="1">
      <c r="B87" s="3"/>
      <c r="C87" s="3"/>
      <c r="D87" s="16"/>
      <c r="E87" s="16"/>
      <c r="F87" s="16"/>
      <c r="G87" s="16"/>
      <c r="H87" s="189"/>
      <c r="I87" s="189"/>
    </row>
    <row r="88" spans="2:9" ht="15.75" customHeight="1">
      <c r="B88" s="3"/>
      <c r="C88" s="3"/>
      <c r="D88" s="16"/>
      <c r="E88" s="16"/>
      <c r="F88" s="16"/>
      <c r="G88" s="16"/>
      <c r="H88" s="189"/>
      <c r="I88" s="189"/>
    </row>
    <row r="89" spans="2:9" ht="15.75" customHeight="1">
      <c r="B89" s="3"/>
      <c r="C89" s="3"/>
      <c r="D89" s="16"/>
      <c r="E89" s="16"/>
      <c r="F89" s="16"/>
      <c r="G89" s="16"/>
      <c r="H89" s="189"/>
      <c r="I89" s="189"/>
    </row>
    <row r="90" spans="2:9" ht="15.75" customHeight="1">
      <c r="B90" s="3"/>
      <c r="C90" s="3"/>
      <c r="D90" s="16"/>
      <c r="E90" s="16"/>
      <c r="F90" s="16"/>
      <c r="G90" s="16"/>
      <c r="H90" s="189"/>
      <c r="I90" s="189"/>
    </row>
    <row r="91" spans="2:9" ht="15.75" customHeight="1">
      <c r="B91" s="3"/>
      <c r="C91" s="3"/>
      <c r="D91" s="16"/>
      <c r="E91" s="16"/>
      <c r="F91" s="16"/>
      <c r="G91" s="16"/>
      <c r="H91" s="189"/>
      <c r="I91" s="189"/>
    </row>
    <row r="92" spans="2:9" ht="15.75" customHeight="1">
      <c r="B92" s="3"/>
      <c r="C92" s="3"/>
      <c r="D92" s="16"/>
      <c r="E92" s="16"/>
      <c r="F92" s="16"/>
      <c r="G92" s="16"/>
      <c r="H92" s="189"/>
      <c r="I92" s="189"/>
    </row>
    <row r="93" spans="2:9" ht="15.75" customHeight="1">
      <c r="B93" s="3"/>
      <c r="C93" s="3"/>
      <c r="D93" s="16"/>
      <c r="E93" s="16"/>
      <c r="F93" s="16"/>
      <c r="G93" s="16"/>
      <c r="H93" s="189"/>
      <c r="I93" s="189"/>
    </row>
    <row r="94" spans="2:9" ht="15.75" customHeight="1">
      <c r="B94" s="3"/>
      <c r="C94" s="3"/>
      <c r="D94" s="16"/>
      <c r="E94" s="16"/>
      <c r="F94" s="16"/>
      <c r="G94" s="16"/>
      <c r="H94" s="189"/>
      <c r="I94" s="189"/>
    </row>
    <row r="95" spans="2:9" ht="15.75" customHeight="1">
      <c r="B95" s="3"/>
      <c r="C95" s="3"/>
      <c r="D95" s="16"/>
      <c r="E95" s="16"/>
      <c r="F95" s="16"/>
      <c r="G95" s="16"/>
      <c r="H95" s="189"/>
      <c r="I95" s="189"/>
    </row>
    <row r="96" spans="2:9" ht="15.75" customHeight="1">
      <c r="B96" s="3"/>
      <c r="C96" s="3"/>
      <c r="D96" s="16"/>
      <c r="E96" s="16"/>
      <c r="F96" s="16"/>
      <c r="G96" s="16"/>
      <c r="H96" s="189"/>
      <c r="I96" s="189"/>
    </row>
    <row r="97" spans="2:9" ht="15.75" customHeight="1">
      <c r="B97" s="3"/>
      <c r="C97" s="3"/>
      <c r="D97" s="16"/>
      <c r="E97" s="16"/>
      <c r="F97" s="16"/>
      <c r="G97" s="16"/>
      <c r="H97" s="189"/>
      <c r="I97" s="189"/>
    </row>
    <row r="98" spans="2:9" ht="15.75" customHeight="1">
      <c r="B98" s="3"/>
      <c r="C98" s="3"/>
      <c r="D98" s="16"/>
      <c r="E98" s="16"/>
      <c r="F98" s="16"/>
      <c r="G98" s="16"/>
      <c r="H98" s="189"/>
      <c r="I98" s="189"/>
    </row>
    <row r="99" spans="2:9" ht="15.75" customHeight="1">
      <c r="B99" s="3"/>
      <c r="C99" s="3"/>
      <c r="D99" s="16"/>
      <c r="E99" s="16"/>
      <c r="F99" s="16"/>
      <c r="G99" s="16"/>
      <c r="H99" s="189"/>
      <c r="I99" s="189"/>
    </row>
    <row r="100" spans="2:9" ht="15.75" customHeight="1">
      <c r="B100" s="3"/>
      <c r="C100" s="3"/>
      <c r="D100" s="16"/>
      <c r="E100" s="16"/>
      <c r="F100" s="16"/>
      <c r="G100" s="16"/>
      <c r="H100" s="189"/>
      <c r="I100" s="189"/>
    </row>
    <row r="101" spans="2:9" ht="15.75" customHeight="1">
      <c r="B101" s="3"/>
      <c r="C101" s="3"/>
      <c r="D101" s="16"/>
      <c r="E101" s="16"/>
      <c r="F101" s="16"/>
      <c r="G101" s="16"/>
      <c r="H101" s="189"/>
      <c r="I101" s="189"/>
    </row>
    <row r="102" spans="2:9" ht="15.75" customHeight="1">
      <c r="B102" s="3"/>
      <c r="C102" s="3"/>
      <c r="D102" s="16"/>
      <c r="E102" s="16"/>
      <c r="F102" s="16"/>
      <c r="G102" s="16"/>
      <c r="H102" s="189"/>
      <c r="I102" s="189"/>
    </row>
    <row r="103" spans="2:9" ht="15.75" customHeight="1">
      <c r="B103" s="3"/>
      <c r="C103" s="3"/>
      <c r="D103" s="16"/>
      <c r="E103" s="16"/>
      <c r="F103" s="16"/>
      <c r="G103" s="16"/>
      <c r="H103" s="189"/>
      <c r="I103" s="189"/>
    </row>
    <row r="104" spans="2:9" ht="15.75" customHeight="1">
      <c r="B104" s="3"/>
      <c r="C104" s="3"/>
      <c r="D104" s="16"/>
      <c r="E104" s="16"/>
      <c r="F104" s="16"/>
      <c r="G104" s="16"/>
      <c r="H104" s="189"/>
      <c r="I104" s="189"/>
    </row>
    <row r="105" spans="2:9" ht="15.75" customHeight="1">
      <c r="B105" s="3"/>
      <c r="C105" s="3"/>
      <c r="D105" s="16"/>
      <c r="E105" s="16"/>
      <c r="F105" s="16"/>
      <c r="G105" s="16"/>
      <c r="H105" s="189"/>
      <c r="I105" s="189"/>
    </row>
    <row r="106" spans="2:9" ht="15.75" customHeight="1">
      <c r="B106" s="3"/>
      <c r="C106" s="3"/>
      <c r="D106" s="16"/>
      <c r="E106" s="16"/>
      <c r="F106" s="16"/>
      <c r="G106" s="16"/>
      <c r="H106" s="189"/>
      <c r="I106" s="189"/>
    </row>
    <row r="107" spans="2:9" ht="15.75" customHeight="1">
      <c r="B107" s="3"/>
      <c r="C107" s="3"/>
      <c r="D107" s="16"/>
      <c r="E107" s="16"/>
      <c r="F107" s="16"/>
      <c r="G107" s="16"/>
      <c r="H107" s="189"/>
      <c r="I107" s="189"/>
    </row>
    <row r="108" spans="2:9" ht="15.75" customHeight="1">
      <c r="B108" s="3"/>
      <c r="C108" s="3"/>
      <c r="D108" s="16"/>
      <c r="E108" s="16"/>
      <c r="F108" s="16"/>
      <c r="G108" s="16"/>
      <c r="H108" s="189"/>
      <c r="I108" s="189"/>
    </row>
    <row r="109" spans="2:9" ht="15.75" customHeight="1">
      <c r="B109" s="3"/>
      <c r="C109" s="3"/>
      <c r="D109" s="16"/>
      <c r="E109" s="16"/>
      <c r="F109" s="16"/>
      <c r="G109" s="16"/>
      <c r="H109" s="189"/>
      <c r="I109" s="189"/>
    </row>
    <row r="110" spans="2:9" ht="15.75" customHeight="1">
      <c r="B110" s="3"/>
      <c r="C110" s="3"/>
      <c r="D110" s="16"/>
      <c r="E110" s="16"/>
      <c r="F110" s="16"/>
      <c r="G110" s="16"/>
      <c r="H110" s="189"/>
      <c r="I110" s="189"/>
    </row>
    <row r="111" spans="2:9" ht="15.75" customHeight="1">
      <c r="B111" s="3"/>
      <c r="C111" s="3"/>
      <c r="D111" s="16"/>
      <c r="E111" s="16"/>
      <c r="F111" s="16"/>
      <c r="G111" s="16"/>
      <c r="H111" s="189"/>
      <c r="I111" s="189"/>
    </row>
    <row r="112" spans="2:9" ht="15.75" customHeight="1">
      <c r="B112" s="3"/>
      <c r="C112" s="3"/>
      <c r="D112" s="16"/>
      <c r="E112" s="16"/>
      <c r="F112" s="16"/>
      <c r="G112" s="16"/>
      <c r="H112" s="189"/>
      <c r="I112" s="189"/>
    </row>
    <row r="113" spans="2:9" ht="15.75" customHeight="1">
      <c r="B113" s="3"/>
      <c r="C113" s="3"/>
      <c r="D113" s="16"/>
      <c r="E113" s="16"/>
      <c r="F113" s="16"/>
      <c r="G113" s="16"/>
      <c r="H113" s="189"/>
      <c r="I113" s="189"/>
    </row>
    <row r="114" spans="2:9" ht="15.75" customHeight="1">
      <c r="B114" s="3"/>
      <c r="C114" s="3"/>
      <c r="D114" s="16"/>
      <c r="E114" s="16"/>
      <c r="F114" s="16"/>
      <c r="G114" s="16"/>
      <c r="H114" s="189"/>
      <c r="I114" s="189"/>
    </row>
    <row r="115" spans="2:9" ht="15.75" customHeight="1">
      <c r="B115" s="3"/>
      <c r="C115" s="3"/>
      <c r="D115" s="16"/>
      <c r="E115" s="16"/>
      <c r="F115" s="16"/>
      <c r="G115" s="16"/>
      <c r="H115" s="189"/>
      <c r="I115" s="189"/>
    </row>
    <row r="116" spans="2:9" ht="15.75" customHeight="1">
      <c r="B116" s="3"/>
      <c r="C116" s="3"/>
      <c r="D116" s="16"/>
      <c r="E116" s="16"/>
      <c r="F116" s="16"/>
      <c r="G116" s="16"/>
      <c r="H116" s="189"/>
      <c r="I116" s="189"/>
    </row>
    <row r="117" spans="2:9" ht="15.75" customHeight="1">
      <c r="B117" s="3"/>
      <c r="C117" s="3"/>
      <c r="D117" s="16"/>
      <c r="E117" s="16"/>
      <c r="F117" s="16"/>
      <c r="G117" s="16"/>
      <c r="H117" s="189"/>
      <c r="I117" s="189"/>
    </row>
    <row r="118" spans="2:9" ht="15.75" customHeight="1">
      <c r="B118" s="3"/>
      <c r="C118" s="3"/>
      <c r="D118" s="16"/>
      <c r="E118" s="16"/>
      <c r="F118" s="16"/>
      <c r="G118" s="16"/>
      <c r="H118" s="189"/>
      <c r="I118" s="189"/>
    </row>
    <row r="119" spans="2:9" ht="15.75" customHeight="1">
      <c r="B119" s="3"/>
      <c r="C119" s="3"/>
      <c r="D119" s="16"/>
      <c r="E119" s="16"/>
      <c r="F119" s="16"/>
      <c r="G119" s="16"/>
      <c r="H119" s="189"/>
      <c r="I119" s="189"/>
    </row>
    <row r="120" spans="2:9" ht="15.75" customHeight="1">
      <c r="B120" s="3"/>
      <c r="C120" s="3"/>
      <c r="D120" s="16"/>
      <c r="E120" s="16"/>
      <c r="F120" s="16"/>
      <c r="G120" s="16"/>
      <c r="H120" s="189"/>
      <c r="I120" s="189"/>
    </row>
    <row r="121" spans="2:9" ht="15.75" customHeight="1">
      <c r="B121" s="3"/>
      <c r="C121" s="3"/>
      <c r="D121" s="16"/>
      <c r="E121" s="16"/>
      <c r="F121" s="16"/>
      <c r="G121" s="16"/>
      <c r="H121" s="189"/>
      <c r="I121" s="189"/>
    </row>
    <row r="122" spans="2:9" ht="15.75" customHeight="1">
      <c r="B122" s="3"/>
      <c r="C122" s="3"/>
      <c r="D122" s="16"/>
      <c r="E122" s="16"/>
      <c r="F122" s="16"/>
      <c r="G122" s="16"/>
      <c r="H122" s="189"/>
      <c r="I122" s="189"/>
    </row>
    <row r="123" spans="2:9" ht="15.75" customHeight="1">
      <c r="B123" s="3"/>
      <c r="C123" s="3"/>
      <c r="D123" s="16"/>
      <c r="E123" s="16"/>
      <c r="F123" s="16"/>
      <c r="G123" s="16"/>
      <c r="H123" s="189"/>
      <c r="I123" s="189"/>
    </row>
    <row r="124" spans="2:9" ht="15.75" customHeight="1">
      <c r="B124" s="3"/>
      <c r="C124" s="3"/>
      <c r="D124" s="16"/>
      <c r="E124" s="16"/>
      <c r="F124" s="16"/>
      <c r="G124" s="16"/>
      <c r="H124" s="189"/>
      <c r="I124" s="189"/>
    </row>
    <row r="125" spans="2:9" ht="15.75" customHeight="1">
      <c r="B125" s="3"/>
      <c r="C125" s="3"/>
      <c r="D125" s="16"/>
      <c r="E125" s="16"/>
      <c r="F125" s="16"/>
      <c r="G125" s="16"/>
      <c r="H125" s="189"/>
      <c r="I125" s="189"/>
    </row>
    <row r="126" spans="2:9" ht="15.75" customHeight="1">
      <c r="B126" s="3"/>
      <c r="C126" s="3"/>
      <c r="D126" s="16"/>
      <c r="E126" s="16"/>
      <c r="F126" s="16"/>
      <c r="G126" s="16"/>
      <c r="H126" s="189"/>
      <c r="I126" s="189"/>
    </row>
    <row r="127" spans="2:9" ht="15.75" customHeight="1">
      <c r="B127" s="3"/>
      <c r="C127" s="3"/>
      <c r="D127" s="16"/>
      <c r="E127" s="16"/>
      <c r="F127" s="16"/>
      <c r="G127" s="16"/>
      <c r="H127" s="189"/>
      <c r="I127" s="189"/>
    </row>
    <row r="128" spans="2:9" ht="15.75" customHeight="1">
      <c r="B128" s="3"/>
      <c r="C128" s="3"/>
      <c r="D128" s="16"/>
      <c r="E128" s="16"/>
      <c r="F128" s="16"/>
      <c r="G128" s="16"/>
      <c r="H128" s="189"/>
      <c r="I128" s="189"/>
    </row>
    <row r="129" spans="2:9" ht="15.75" customHeight="1">
      <c r="B129" s="3"/>
      <c r="C129" s="3"/>
      <c r="D129" s="16"/>
      <c r="E129" s="16"/>
      <c r="F129" s="16"/>
      <c r="G129" s="16"/>
      <c r="H129" s="189"/>
      <c r="I129" s="189"/>
    </row>
    <row r="130" spans="2:9" ht="15.75" customHeight="1">
      <c r="B130" s="3"/>
      <c r="C130" s="3"/>
      <c r="D130" s="16"/>
      <c r="E130" s="16"/>
      <c r="F130" s="16"/>
      <c r="G130" s="16"/>
      <c r="H130" s="189"/>
      <c r="I130" s="189"/>
    </row>
    <row r="131" spans="2:9" ht="15.75" customHeight="1">
      <c r="B131" s="3"/>
      <c r="C131" s="3"/>
      <c r="D131" s="16"/>
      <c r="E131" s="16"/>
      <c r="F131" s="16"/>
      <c r="G131" s="16"/>
      <c r="H131" s="189"/>
      <c r="I131" s="189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</sheetData>
  <sheetProtection/>
  <mergeCells count="4">
    <mergeCell ref="B3:C3"/>
    <mergeCell ref="D3:E3"/>
    <mergeCell ref="B29:C29"/>
    <mergeCell ref="C1:F1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V27"/>
  <sheetViews>
    <sheetView zoomScalePageLayoutView="0" workbookViewId="0" topLeftCell="A1">
      <selection activeCell="D16" sqref="D16"/>
    </sheetView>
  </sheetViews>
  <sheetFormatPr defaultColWidth="9.50390625" defaultRowHeight="14.25"/>
  <cols>
    <col min="1" max="1" width="9.00390625" style="0" customWidth="1"/>
    <col min="2" max="2" width="5.125" style="1" customWidth="1"/>
    <col min="3" max="3" width="25.50390625" style="4" customWidth="1"/>
    <col min="4" max="4" width="15.375" style="5" customWidth="1"/>
    <col min="5" max="5" width="13.875" style="3" customWidth="1"/>
    <col min="6" max="16384" width="9.50390625" style="3" customWidth="1"/>
  </cols>
  <sheetData>
    <row r="1" spans="3:6" ht="90.75" customHeight="1">
      <c r="C1" s="225" t="s">
        <v>136</v>
      </c>
      <c r="D1" s="222"/>
      <c r="E1" s="222"/>
      <c r="F1" s="222"/>
    </row>
    <row r="2" ht="27" customHeight="1"/>
    <row r="3" spans="2:256" ht="29.25" customHeight="1">
      <c r="B3" s="223" t="s">
        <v>12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96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85</v>
      </c>
      <c r="D6" s="15">
        <v>305606.73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43" t="s">
        <v>86</v>
      </c>
      <c r="D7" s="15">
        <v>49687.89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97">
        <v>3</v>
      </c>
      <c r="C8" s="43" t="s">
        <v>87</v>
      </c>
      <c r="D8" s="15">
        <v>1475385.37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91">
        <v>4</v>
      </c>
      <c r="C9" s="43" t="s">
        <v>4</v>
      </c>
      <c r="D9" s="15">
        <v>380932.49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88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23">
        <v>6</v>
      </c>
      <c r="C11" s="43" t="s">
        <v>89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88">
        <v>7</v>
      </c>
      <c r="C12" s="43" t="s">
        <v>90</v>
      </c>
      <c r="D12" s="15">
        <v>204342.59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90">
        <v>8</v>
      </c>
      <c r="C13" s="43" t="s">
        <v>91</v>
      </c>
      <c r="D13" s="15">
        <v>0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79">
        <v>9</v>
      </c>
      <c r="C14" s="43" t="s">
        <v>92</v>
      </c>
      <c r="D14" s="15">
        <v>5000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98">
        <v>10</v>
      </c>
      <c r="C15" s="43" t="s">
        <v>93</v>
      </c>
      <c r="D15" s="15">
        <v>96565.42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1" customHeight="1">
      <c r="B16" s="99"/>
      <c r="C16" s="94"/>
      <c r="D16" s="15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1" customHeight="1">
      <c r="B17" s="100"/>
      <c r="C17" s="101" t="s">
        <v>1</v>
      </c>
      <c r="D17" s="52">
        <f>SUM(D6:D16)</f>
        <v>2517520.49</v>
      </c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5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  <row r="26" spans="2:7" ht="15.75" customHeight="1">
      <c r="B26" s="3"/>
      <c r="C26" s="3"/>
      <c r="D26" s="35"/>
      <c r="E26" s="16"/>
      <c r="F26" s="16"/>
      <c r="G26" s="16"/>
    </row>
    <row r="27" spans="2:7" ht="15.75" customHeight="1">
      <c r="B27" s="3"/>
      <c r="C27" s="3"/>
      <c r="D27" s="35"/>
      <c r="E27" s="16"/>
      <c r="F27" s="16"/>
      <c r="G27" s="16"/>
    </row>
  </sheetData>
  <sheetProtection/>
  <mergeCells count="2">
    <mergeCell ref="B3:C3"/>
    <mergeCell ref="C1:F1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V176"/>
  <sheetViews>
    <sheetView zoomScalePageLayoutView="0" workbookViewId="0" topLeftCell="A4">
      <selection activeCell="D16" sqref="D16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10.625" style="3" customWidth="1"/>
    <col min="5" max="9" width="9.50390625" style="3" customWidth="1"/>
    <col min="10" max="10" width="11.125" style="3" bestFit="1" customWidth="1"/>
    <col min="11" max="16384" width="9.50390625" style="3" customWidth="1"/>
  </cols>
  <sheetData>
    <row r="1" spans="3:6" ht="95.25" customHeight="1">
      <c r="C1" s="225" t="s">
        <v>136</v>
      </c>
      <c r="D1" s="222"/>
      <c r="E1" s="222"/>
      <c r="F1" s="222"/>
    </row>
    <row r="2" ht="24" customHeight="1"/>
    <row r="3" spans="2:256" ht="29.25" customHeight="1">
      <c r="B3" s="223" t="s">
        <v>60</v>
      </c>
      <c r="C3" s="223"/>
      <c r="D3" s="6" t="s">
        <v>94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96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84" t="s">
        <v>62</v>
      </c>
      <c r="D6" s="205">
        <f>52427.91+106500.39</f>
        <v>158928.3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 customHeight="1">
      <c r="B7" s="17">
        <v>2</v>
      </c>
      <c r="C7" s="102" t="s">
        <v>63</v>
      </c>
      <c r="D7" s="205">
        <v>0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86">
        <v>3</v>
      </c>
      <c r="C8" s="84" t="s">
        <v>64</v>
      </c>
      <c r="D8" s="205">
        <v>4514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4.25">
      <c r="B9" s="20">
        <v>4</v>
      </c>
      <c r="C9" s="84" t="s">
        <v>65</v>
      </c>
      <c r="D9" s="20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7">
        <v>5</v>
      </c>
      <c r="C10" s="84" t="s">
        <v>66</v>
      </c>
      <c r="D10" s="20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7">
      <c r="B11" s="81">
        <v>6</v>
      </c>
      <c r="C11" s="84" t="s">
        <v>67</v>
      </c>
      <c r="D11" s="205">
        <v>0</v>
      </c>
      <c r="E11" s="16"/>
      <c r="F11" s="16"/>
      <c r="G11" s="16"/>
      <c r="H11"/>
      <c r="I11"/>
      <c r="J11" s="20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88">
        <v>7</v>
      </c>
      <c r="C12" s="89" t="s">
        <v>68</v>
      </c>
      <c r="D12" s="205">
        <v>0</v>
      </c>
      <c r="E12" s="16"/>
      <c r="F12" s="16"/>
      <c r="G12" s="16"/>
      <c r="H12"/>
      <c r="I12"/>
      <c r="J12" s="20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90">
        <v>8</v>
      </c>
      <c r="C13" s="84" t="s">
        <v>69</v>
      </c>
      <c r="D13" s="205">
        <v>41234.79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19">
        <v>9</v>
      </c>
      <c r="C14" s="84" t="s">
        <v>70</v>
      </c>
      <c r="D14" s="205">
        <v>0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7">
      <c r="B15" s="91">
        <v>10</v>
      </c>
      <c r="C15" s="84" t="s">
        <v>71</v>
      </c>
      <c r="D15" s="205">
        <v>69133.78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80">
        <v>11</v>
      </c>
      <c r="C16" s="89" t="s">
        <v>72</v>
      </c>
      <c r="D16" s="205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7">
      <c r="B17" s="23">
        <v>12</v>
      </c>
      <c r="C17" s="84" t="s">
        <v>73</v>
      </c>
      <c r="D17" s="205">
        <v>0</v>
      </c>
      <c r="E17" s="16"/>
      <c r="F17" s="16"/>
      <c r="G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77">
        <v>13</v>
      </c>
      <c r="C18" s="89" t="s">
        <v>74</v>
      </c>
      <c r="D18" s="205">
        <v>0</v>
      </c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.75" customHeight="1">
      <c r="B19" s="17">
        <v>14</v>
      </c>
      <c r="C19" s="84" t="s">
        <v>75</v>
      </c>
      <c r="D19" s="205">
        <v>0</v>
      </c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86">
        <v>15</v>
      </c>
      <c r="C20" s="84" t="s">
        <v>76</v>
      </c>
      <c r="D20" s="205">
        <v>0</v>
      </c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27">
      <c r="B21" s="20">
        <v>16</v>
      </c>
      <c r="C21" s="84" t="s">
        <v>77</v>
      </c>
      <c r="D21" s="205">
        <v>0</v>
      </c>
      <c r="E21" s="16"/>
      <c r="F21" s="16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27">
      <c r="B22" s="87">
        <v>17</v>
      </c>
      <c r="C22" s="84" t="s">
        <v>78</v>
      </c>
      <c r="D22" s="205">
        <v>0</v>
      </c>
      <c r="E22" s="16"/>
      <c r="F22" s="16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67.5">
      <c r="B23" s="81">
        <v>18</v>
      </c>
      <c r="C23" s="93" t="s">
        <v>79</v>
      </c>
      <c r="D23" s="205">
        <v>0</v>
      </c>
      <c r="E23" s="16"/>
      <c r="F23" s="16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>
      <c r="B24" s="77">
        <v>19</v>
      </c>
      <c r="C24" s="84" t="s">
        <v>80</v>
      </c>
      <c r="D24" s="205">
        <v>0</v>
      </c>
      <c r="E24" s="16"/>
      <c r="F24" s="1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.75" customHeight="1">
      <c r="B25" s="90">
        <v>20</v>
      </c>
      <c r="C25" s="84" t="s">
        <v>81</v>
      </c>
      <c r="D25" s="205">
        <v>0</v>
      </c>
      <c r="E25" s="16"/>
      <c r="F25" s="16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.75">
      <c r="B26" s="19">
        <v>50</v>
      </c>
      <c r="C26" s="89" t="s">
        <v>82</v>
      </c>
      <c r="D26" s="205"/>
      <c r="E26" s="16"/>
      <c r="F26" s="16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91">
        <v>60</v>
      </c>
      <c r="C27" s="94" t="s">
        <v>83</v>
      </c>
      <c r="D27" s="205">
        <v>0</v>
      </c>
      <c r="E27" s="16"/>
      <c r="F27" s="16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80">
        <v>99</v>
      </c>
      <c r="C28" s="103" t="s">
        <v>84</v>
      </c>
      <c r="D28" s="206">
        <v>0</v>
      </c>
      <c r="E28" s="16"/>
      <c r="F28" s="16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>
      <c r="B29" s="95"/>
      <c r="C29" s="103"/>
      <c r="D29" s="104">
        <v>0</v>
      </c>
      <c r="E29" s="16"/>
      <c r="F29" s="16"/>
      <c r="G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 customHeight="1">
      <c r="B30" s="227" t="s">
        <v>1</v>
      </c>
      <c r="C30" s="227"/>
      <c r="D30" s="105">
        <f>SUM(D6:D29)</f>
        <v>273810.87</v>
      </c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2:7" ht="15.75" customHeight="1">
      <c r="B31" s="3"/>
      <c r="C31" s="3"/>
      <c r="D31" s="16"/>
      <c r="E31" s="16"/>
      <c r="F31" s="16"/>
      <c r="G31" s="16"/>
    </row>
    <row r="32" spans="2:7" ht="15.75" customHeight="1">
      <c r="B32" s="3"/>
      <c r="C32" s="3"/>
      <c r="D32" s="16"/>
      <c r="E32" s="16"/>
      <c r="F32" s="16"/>
      <c r="G32" s="16"/>
    </row>
    <row r="33" spans="2:7" ht="15.75" customHeight="1">
      <c r="B33" s="3"/>
      <c r="C33" s="3"/>
      <c r="D33" s="16"/>
      <c r="E33" s="16"/>
      <c r="F33" s="16"/>
      <c r="G33" s="16"/>
    </row>
    <row r="34" spans="2:7" ht="15.75" customHeight="1">
      <c r="B34" s="3"/>
      <c r="C34" s="5"/>
      <c r="D34" s="16"/>
      <c r="E34" s="16"/>
      <c r="F34" s="16"/>
      <c r="G34" s="16"/>
    </row>
    <row r="35" spans="2:7" ht="15.75" customHeight="1">
      <c r="B35" s="3"/>
      <c r="C35" s="3"/>
      <c r="D35" s="16"/>
      <c r="E35" s="16"/>
      <c r="F35" s="16"/>
      <c r="G35" s="16"/>
    </row>
    <row r="36" spans="2:7" ht="15.75" customHeight="1">
      <c r="B36" s="3"/>
      <c r="C36" s="3"/>
      <c r="D36" s="16"/>
      <c r="E36" s="16"/>
      <c r="F36" s="16"/>
      <c r="G36" s="16"/>
    </row>
    <row r="37" spans="2:7" ht="15.75" customHeight="1">
      <c r="B37" s="3"/>
      <c r="C37" s="3"/>
      <c r="D37" s="16"/>
      <c r="E37" s="16"/>
      <c r="F37" s="16"/>
      <c r="G37" s="16"/>
    </row>
    <row r="38" spans="2:7" ht="15.75" customHeight="1">
      <c r="B38" s="3"/>
      <c r="C38" s="3"/>
      <c r="D38" s="16"/>
      <c r="E38" s="16"/>
      <c r="F38" s="16"/>
      <c r="G38" s="16"/>
    </row>
    <row r="39" spans="2:7" ht="15.75" customHeight="1">
      <c r="B39" s="3"/>
      <c r="C39" s="3"/>
      <c r="D39" s="16"/>
      <c r="E39" s="16"/>
      <c r="F39" s="16"/>
      <c r="G39" s="16"/>
    </row>
    <row r="40" spans="2:7" ht="15.75" customHeight="1">
      <c r="B40" s="3"/>
      <c r="C40" s="3"/>
      <c r="D40" s="16"/>
      <c r="E40" s="16"/>
      <c r="F40" s="16"/>
      <c r="G40" s="16"/>
    </row>
    <row r="41" spans="2:7" ht="15.75" customHeight="1">
      <c r="B41" s="3"/>
      <c r="C41" s="3"/>
      <c r="D41" s="16"/>
      <c r="E41" s="16"/>
      <c r="F41" s="16"/>
      <c r="G41" s="16"/>
    </row>
    <row r="42" spans="2:7" ht="15.75" customHeight="1">
      <c r="B42" s="3"/>
      <c r="C42" s="3"/>
      <c r="D42" s="16"/>
      <c r="E42" s="16"/>
      <c r="F42" s="16"/>
      <c r="G42" s="16"/>
    </row>
    <row r="43" spans="2:7" ht="15.75" customHeight="1">
      <c r="B43" s="3"/>
      <c r="C43" s="3"/>
      <c r="D43" s="16"/>
      <c r="E43" s="16"/>
      <c r="F43" s="16"/>
      <c r="G43" s="16"/>
    </row>
    <row r="44" spans="2:7" ht="15.75" customHeight="1">
      <c r="B44" s="3"/>
      <c r="C44" s="3"/>
      <c r="D44" s="16"/>
      <c r="E44" s="16"/>
      <c r="F44" s="16"/>
      <c r="G44" s="16"/>
    </row>
    <row r="45" spans="2:7" ht="15.75" customHeight="1">
      <c r="B45" s="3"/>
      <c r="C45" s="3"/>
      <c r="D45" s="16"/>
      <c r="E45" s="16"/>
      <c r="F45" s="16"/>
      <c r="G45" s="16"/>
    </row>
    <row r="46" spans="2:7" ht="15.75" customHeight="1">
      <c r="B46" s="3"/>
      <c r="C46" s="3"/>
      <c r="D46" s="16"/>
      <c r="E46" s="16"/>
      <c r="F46" s="16"/>
      <c r="G46" s="16"/>
    </row>
    <row r="47" spans="2:7" ht="15.75" customHeight="1">
      <c r="B47" s="3"/>
      <c r="C47" s="3"/>
      <c r="D47" s="16"/>
      <c r="E47" s="16"/>
      <c r="F47" s="16"/>
      <c r="G47" s="16"/>
    </row>
    <row r="48" spans="2:7" ht="15.75" customHeight="1">
      <c r="B48" s="3"/>
      <c r="C48" s="3"/>
      <c r="D48" s="16"/>
      <c r="E48" s="16"/>
      <c r="F48" s="16"/>
      <c r="G48" s="16"/>
    </row>
    <row r="49" spans="2:7" ht="15.75" customHeight="1">
      <c r="B49" s="3"/>
      <c r="C49" s="3"/>
      <c r="D49" s="16"/>
      <c r="E49" s="16"/>
      <c r="F49" s="16"/>
      <c r="G49" s="16"/>
    </row>
    <row r="50" spans="2:7" ht="15.75" customHeight="1">
      <c r="B50" s="3"/>
      <c r="C50" s="3"/>
      <c r="D50" s="16"/>
      <c r="E50" s="16"/>
      <c r="F50" s="16"/>
      <c r="G50" s="16"/>
    </row>
    <row r="51" spans="2:7" ht="15.75" customHeight="1">
      <c r="B51" s="3"/>
      <c r="C51" s="3"/>
      <c r="D51" s="16"/>
      <c r="E51" s="16"/>
      <c r="F51" s="16"/>
      <c r="G51" s="16"/>
    </row>
    <row r="52" spans="2:7" ht="15.75" customHeight="1">
      <c r="B52" s="3"/>
      <c r="C52" s="3"/>
      <c r="D52" s="16"/>
      <c r="E52" s="16"/>
      <c r="F52" s="16"/>
      <c r="G52" s="16"/>
    </row>
    <row r="53" spans="2:7" ht="15.75" customHeight="1">
      <c r="B53" s="3"/>
      <c r="C53" s="3"/>
      <c r="D53" s="16"/>
      <c r="E53" s="16"/>
      <c r="F53" s="16"/>
      <c r="G53" s="16"/>
    </row>
    <row r="54" spans="2:7" ht="15.75" customHeight="1">
      <c r="B54" s="3"/>
      <c r="C54" s="3"/>
      <c r="D54" s="16"/>
      <c r="E54" s="16"/>
      <c r="F54" s="16"/>
      <c r="G54" s="16"/>
    </row>
    <row r="55" spans="2:7" ht="15.75" customHeight="1">
      <c r="B55" s="3"/>
      <c r="C55" s="3"/>
      <c r="D55" s="16"/>
      <c r="E55" s="16"/>
      <c r="F55" s="16"/>
      <c r="G55" s="16"/>
    </row>
    <row r="56" spans="2:7" ht="15.75" customHeight="1">
      <c r="B56" s="3"/>
      <c r="C56" s="3"/>
      <c r="D56" s="16"/>
      <c r="E56" s="16"/>
      <c r="F56" s="16"/>
      <c r="G56" s="16"/>
    </row>
    <row r="57" spans="2:7" ht="15.75" customHeight="1">
      <c r="B57" s="3"/>
      <c r="C57" s="3"/>
      <c r="D57" s="16"/>
      <c r="E57" s="16"/>
      <c r="F57" s="16"/>
      <c r="G57" s="16"/>
    </row>
    <row r="58" spans="2:7" ht="15.75" customHeight="1">
      <c r="B58" s="3"/>
      <c r="C58" s="3"/>
      <c r="D58" s="16"/>
      <c r="E58" s="16"/>
      <c r="F58" s="16"/>
      <c r="G58" s="16"/>
    </row>
    <row r="59" spans="2:7" ht="15.75" customHeight="1">
      <c r="B59" s="3"/>
      <c r="C59" s="3"/>
      <c r="D59" s="16"/>
      <c r="E59" s="16"/>
      <c r="F59" s="16"/>
      <c r="G59" s="16"/>
    </row>
    <row r="60" spans="2:7" ht="15.75" customHeight="1">
      <c r="B60" s="3"/>
      <c r="C60" s="3"/>
      <c r="D60" s="16"/>
      <c r="E60" s="16"/>
      <c r="F60" s="16"/>
      <c r="G60" s="16"/>
    </row>
    <row r="61" spans="2:7" ht="15.75" customHeight="1">
      <c r="B61" s="3"/>
      <c r="C61" s="3"/>
      <c r="D61" s="16"/>
      <c r="E61" s="16"/>
      <c r="F61" s="16"/>
      <c r="G61" s="16"/>
    </row>
    <row r="62" spans="2:7" ht="15.75" customHeight="1">
      <c r="B62" s="3"/>
      <c r="C62" s="3"/>
      <c r="D62" s="16"/>
      <c r="E62" s="16"/>
      <c r="F62" s="16"/>
      <c r="G62" s="16"/>
    </row>
    <row r="63" spans="2:7" ht="15.75" customHeight="1">
      <c r="B63" s="3"/>
      <c r="C63" s="3"/>
      <c r="D63" s="16"/>
      <c r="E63" s="16"/>
      <c r="F63" s="16"/>
      <c r="G63" s="16"/>
    </row>
    <row r="64" spans="2:7" ht="15.75" customHeight="1">
      <c r="B64" s="3"/>
      <c r="C64" s="3"/>
      <c r="D64" s="16"/>
      <c r="E64" s="16"/>
      <c r="F64" s="16"/>
      <c r="G64" s="16"/>
    </row>
    <row r="65" spans="2:7" ht="15.75" customHeight="1">
      <c r="B65" s="3"/>
      <c r="C65" s="3"/>
      <c r="D65" s="16"/>
      <c r="E65" s="16"/>
      <c r="F65" s="16"/>
      <c r="G65" s="16"/>
    </row>
    <row r="66" spans="2:7" ht="15.75" customHeight="1">
      <c r="B66" s="3"/>
      <c r="C66" s="3"/>
      <c r="D66" s="16"/>
      <c r="E66" s="16"/>
      <c r="F66" s="16"/>
      <c r="G66" s="16"/>
    </row>
    <row r="67" spans="2:7" ht="15.75" customHeight="1">
      <c r="B67" s="3"/>
      <c r="C67" s="3"/>
      <c r="D67" s="16"/>
      <c r="E67" s="16"/>
      <c r="F67" s="16"/>
      <c r="G67" s="16"/>
    </row>
    <row r="68" spans="2:7" ht="15.75" customHeight="1">
      <c r="B68" s="3"/>
      <c r="C68" s="3"/>
      <c r="D68" s="16"/>
      <c r="E68" s="16"/>
      <c r="F68" s="16"/>
      <c r="G68" s="16"/>
    </row>
    <row r="69" spans="2:7" ht="15.75" customHeight="1">
      <c r="B69" s="3"/>
      <c r="C69" s="3"/>
      <c r="D69" s="16"/>
      <c r="E69" s="16"/>
      <c r="F69" s="16"/>
      <c r="G69" s="16"/>
    </row>
    <row r="70" spans="2:7" ht="15.75" customHeight="1">
      <c r="B70" s="3"/>
      <c r="C70" s="3"/>
      <c r="D70" s="16"/>
      <c r="E70" s="16"/>
      <c r="F70" s="16"/>
      <c r="G70" s="16"/>
    </row>
    <row r="71" spans="2:7" ht="15.75" customHeight="1">
      <c r="B71" s="3"/>
      <c r="C71" s="3"/>
      <c r="D71" s="16"/>
      <c r="E71" s="16"/>
      <c r="F71" s="16"/>
      <c r="G71" s="16"/>
    </row>
    <row r="72" spans="2:7" ht="15.75" customHeight="1">
      <c r="B72" s="3"/>
      <c r="C72" s="3"/>
      <c r="D72" s="16"/>
      <c r="E72" s="16"/>
      <c r="F72" s="16"/>
      <c r="G72" s="16"/>
    </row>
    <row r="73" spans="2:7" ht="15.75" customHeight="1">
      <c r="B73" s="3"/>
      <c r="C73" s="3"/>
      <c r="D73" s="16"/>
      <c r="E73" s="16"/>
      <c r="F73" s="16"/>
      <c r="G73" s="16"/>
    </row>
    <row r="74" spans="2:7" ht="15.75" customHeight="1">
      <c r="B74" s="3"/>
      <c r="C74" s="3"/>
      <c r="D74" s="16"/>
      <c r="E74" s="16"/>
      <c r="F74" s="16"/>
      <c r="G74" s="16"/>
    </row>
    <row r="75" spans="2:7" ht="15.75" customHeight="1">
      <c r="B75" s="3"/>
      <c r="C75" s="3"/>
      <c r="D75" s="16"/>
      <c r="E75" s="16"/>
      <c r="F75" s="16"/>
      <c r="G75" s="16"/>
    </row>
    <row r="76" spans="2:7" ht="15.75" customHeight="1">
      <c r="B76" s="3"/>
      <c r="C76" s="3"/>
      <c r="D76" s="16"/>
      <c r="E76" s="16"/>
      <c r="F76" s="16"/>
      <c r="G76" s="16"/>
    </row>
    <row r="77" spans="2:7" ht="15.75" customHeight="1">
      <c r="B77" s="3"/>
      <c r="C77" s="3"/>
      <c r="D77" s="16"/>
      <c r="E77" s="16"/>
      <c r="F77" s="16"/>
      <c r="G77" s="16"/>
    </row>
    <row r="78" spans="2:7" ht="15.75" customHeight="1">
      <c r="B78" s="3"/>
      <c r="C78" s="3"/>
      <c r="D78" s="16"/>
      <c r="E78" s="16"/>
      <c r="F78" s="16"/>
      <c r="G78" s="16"/>
    </row>
    <row r="79" spans="2:7" ht="15.75" customHeight="1">
      <c r="B79" s="3"/>
      <c r="C79" s="3"/>
      <c r="D79" s="16"/>
      <c r="E79" s="16"/>
      <c r="F79" s="16"/>
      <c r="G79" s="16"/>
    </row>
    <row r="80" spans="2:7" ht="15.75" customHeight="1">
      <c r="B80" s="3"/>
      <c r="C80" s="3"/>
      <c r="D80" s="16"/>
      <c r="E80" s="16"/>
      <c r="F80" s="16"/>
      <c r="G80" s="16"/>
    </row>
    <row r="81" spans="2:7" ht="15.75" customHeight="1">
      <c r="B81" s="3"/>
      <c r="C81" s="3"/>
      <c r="D81" s="16"/>
      <c r="E81" s="16"/>
      <c r="F81" s="16"/>
      <c r="G81" s="16"/>
    </row>
    <row r="82" spans="2:7" ht="15.75" customHeight="1">
      <c r="B82" s="3"/>
      <c r="C82" s="3"/>
      <c r="D82" s="16"/>
      <c r="E82" s="16"/>
      <c r="F82" s="16"/>
      <c r="G82" s="16"/>
    </row>
    <row r="83" spans="2:7" ht="15.75" customHeight="1">
      <c r="B83" s="3"/>
      <c r="C83" s="3"/>
      <c r="D83" s="16"/>
      <c r="E83" s="16"/>
      <c r="F83" s="16"/>
      <c r="G83" s="16"/>
    </row>
    <row r="84" spans="2:7" ht="15.75" customHeight="1">
      <c r="B84" s="3"/>
      <c r="C84" s="3"/>
      <c r="D84" s="16"/>
      <c r="E84" s="16"/>
      <c r="F84" s="16"/>
      <c r="G84" s="16"/>
    </row>
    <row r="85" spans="2:7" ht="15.75" customHeight="1">
      <c r="B85" s="3"/>
      <c r="C85" s="3"/>
      <c r="D85" s="16"/>
      <c r="E85" s="16"/>
      <c r="F85" s="16"/>
      <c r="G85" s="16"/>
    </row>
    <row r="86" spans="2:7" ht="15.75" customHeight="1">
      <c r="B86" s="3"/>
      <c r="C86" s="3"/>
      <c r="D86" s="16"/>
      <c r="E86" s="16"/>
      <c r="F86" s="16"/>
      <c r="G86" s="16"/>
    </row>
    <row r="87" spans="2:7" ht="15.75" customHeight="1">
      <c r="B87" s="3"/>
      <c r="C87" s="3"/>
      <c r="D87" s="16"/>
      <c r="E87" s="16"/>
      <c r="F87" s="16"/>
      <c r="G87" s="16"/>
    </row>
    <row r="88" spans="2:7" ht="15.75" customHeight="1">
      <c r="B88" s="3"/>
      <c r="C88" s="3"/>
      <c r="D88" s="16"/>
      <c r="E88" s="16"/>
      <c r="F88" s="16"/>
      <c r="G88" s="16"/>
    </row>
    <row r="89" spans="2:7" ht="15.75" customHeight="1">
      <c r="B89" s="3"/>
      <c r="C89" s="3"/>
      <c r="D89" s="16"/>
      <c r="E89" s="16"/>
      <c r="F89" s="16"/>
      <c r="G89" s="16"/>
    </row>
    <row r="90" spans="2:7" ht="15.75" customHeight="1">
      <c r="B90" s="3"/>
      <c r="C90" s="3"/>
      <c r="D90" s="16"/>
      <c r="E90" s="16"/>
      <c r="F90" s="16"/>
      <c r="G90" s="16"/>
    </row>
    <row r="91" spans="2:7" ht="15.75" customHeight="1">
      <c r="B91" s="3"/>
      <c r="C91" s="3"/>
      <c r="D91" s="16"/>
      <c r="E91" s="16"/>
      <c r="F91" s="16"/>
      <c r="G91" s="16"/>
    </row>
    <row r="92" spans="2:7" ht="15.75" customHeight="1">
      <c r="B92" s="3"/>
      <c r="C92" s="3"/>
      <c r="D92" s="16"/>
      <c r="E92" s="16"/>
      <c r="F92" s="16"/>
      <c r="G92" s="16"/>
    </row>
    <row r="93" spans="2:7" ht="15.75" customHeight="1">
      <c r="B93" s="3"/>
      <c r="C93" s="3"/>
      <c r="D93" s="16"/>
      <c r="E93" s="16"/>
      <c r="F93" s="16"/>
      <c r="G93" s="16"/>
    </row>
    <row r="94" spans="2:7" ht="15.75" customHeight="1">
      <c r="B94" s="3"/>
      <c r="C94" s="3"/>
      <c r="D94" s="16"/>
      <c r="E94" s="16"/>
      <c r="F94" s="16"/>
      <c r="G94" s="16"/>
    </row>
    <row r="95" spans="2:7" ht="15.75" customHeight="1">
      <c r="B95" s="3"/>
      <c r="C95" s="3"/>
      <c r="D95" s="16"/>
      <c r="E95" s="16"/>
      <c r="F95" s="16"/>
      <c r="G95" s="16"/>
    </row>
    <row r="96" spans="2:7" ht="15.75" customHeight="1">
      <c r="B96" s="3"/>
      <c r="C96" s="3"/>
      <c r="D96" s="16"/>
      <c r="E96" s="16"/>
      <c r="F96" s="16"/>
      <c r="G96" s="16"/>
    </row>
    <row r="97" spans="2:7" ht="15.75" customHeight="1">
      <c r="B97" s="3"/>
      <c r="C97" s="3"/>
      <c r="D97" s="16"/>
      <c r="E97" s="16"/>
      <c r="F97" s="16"/>
      <c r="G97" s="16"/>
    </row>
    <row r="98" spans="2:7" ht="15.75" customHeight="1">
      <c r="B98" s="3"/>
      <c r="C98" s="3"/>
      <c r="D98" s="16"/>
      <c r="E98" s="16"/>
      <c r="F98" s="16"/>
      <c r="G98" s="16"/>
    </row>
    <row r="99" spans="2:7" ht="15.75" customHeight="1">
      <c r="B99" s="3"/>
      <c r="C99" s="3"/>
      <c r="D99" s="16"/>
      <c r="E99" s="16"/>
      <c r="F99" s="16"/>
      <c r="G99" s="16"/>
    </row>
    <row r="100" spans="2:7" ht="15.75" customHeight="1">
      <c r="B100" s="3"/>
      <c r="C100" s="3"/>
      <c r="D100" s="16"/>
      <c r="E100" s="16"/>
      <c r="F100" s="16"/>
      <c r="G100" s="16"/>
    </row>
    <row r="101" spans="2:7" ht="15.75" customHeight="1">
      <c r="B101" s="3"/>
      <c r="C101" s="3"/>
      <c r="D101" s="16"/>
      <c r="E101" s="16"/>
      <c r="F101" s="16"/>
      <c r="G101" s="16"/>
    </row>
    <row r="102" spans="2:7" ht="15.75" customHeight="1">
      <c r="B102" s="3"/>
      <c r="C102" s="3"/>
      <c r="D102" s="16"/>
      <c r="E102" s="16"/>
      <c r="F102" s="16"/>
      <c r="G102" s="16"/>
    </row>
    <row r="103" spans="2:7" ht="15.75" customHeight="1">
      <c r="B103" s="3"/>
      <c r="C103" s="3"/>
      <c r="D103" s="16"/>
      <c r="E103" s="16"/>
      <c r="F103" s="16"/>
      <c r="G103" s="16"/>
    </row>
    <row r="104" spans="2:7" ht="15.75" customHeight="1">
      <c r="B104" s="3"/>
      <c r="C104" s="3"/>
      <c r="D104" s="16"/>
      <c r="E104" s="16"/>
      <c r="F104" s="16"/>
      <c r="G104" s="16"/>
    </row>
    <row r="105" spans="2:7" ht="15.75" customHeight="1">
      <c r="B105" s="3"/>
      <c r="C105" s="3"/>
      <c r="D105" s="16"/>
      <c r="E105" s="16"/>
      <c r="F105" s="16"/>
      <c r="G105" s="16"/>
    </row>
    <row r="106" spans="2:7" ht="15.75" customHeight="1">
      <c r="B106" s="3"/>
      <c r="C106" s="3"/>
      <c r="D106" s="16"/>
      <c r="E106" s="16"/>
      <c r="F106" s="16"/>
      <c r="G106" s="16"/>
    </row>
    <row r="107" spans="2:7" ht="15.75" customHeight="1">
      <c r="B107" s="3"/>
      <c r="C107" s="3"/>
      <c r="D107" s="16"/>
      <c r="E107" s="16"/>
      <c r="F107" s="16"/>
      <c r="G107" s="16"/>
    </row>
    <row r="108" spans="2:7" ht="15.75" customHeight="1">
      <c r="B108" s="3"/>
      <c r="C108" s="3"/>
      <c r="D108" s="16"/>
      <c r="E108" s="16"/>
      <c r="F108" s="16"/>
      <c r="G108" s="16"/>
    </row>
    <row r="109" spans="2:7" ht="15.75" customHeight="1">
      <c r="B109" s="3"/>
      <c r="C109" s="3"/>
      <c r="D109" s="16"/>
      <c r="E109" s="16"/>
      <c r="F109" s="16"/>
      <c r="G109" s="16"/>
    </row>
    <row r="110" spans="2:7" ht="15.75" customHeight="1">
      <c r="B110" s="3"/>
      <c r="C110" s="3"/>
      <c r="D110" s="16"/>
      <c r="E110" s="16"/>
      <c r="F110" s="16"/>
      <c r="G110" s="16"/>
    </row>
    <row r="111" spans="2:7" ht="15.75" customHeight="1">
      <c r="B111" s="3"/>
      <c r="C111" s="3"/>
      <c r="D111" s="16"/>
      <c r="E111" s="16"/>
      <c r="F111" s="16"/>
      <c r="G111" s="16"/>
    </row>
    <row r="112" spans="2:7" ht="15.75" customHeight="1">
      <c r="B112" s="3"/>
      <c r="C112" s="3"/>
      <c r="D112" s="16"/>
      <c r="E112" s="16"/>
      <c r="F112" s="16"/>
      <c r="G112" s="16"/>
    </row>
    <row r="113" spans="2:7" ht="15.75" customHeight="1">
      <c r="B113" s="3"/>
      <c r="C113" s="3"/>
      <c r="D113" s="16"/>
      <c r="E113" s="16"/>
      <c r="F113" s="16"/>
      <c r="G113" s="16"/>
    </row>
    <row r="114" spans="2:7" ht="15.75" customHeight="1">
      <c r="B114" s="3"/>
      <c r="C114" s="3"/>
      <c r="D114" s="16"/>
      <c r="E114" s="16"/>
      <c r="F114" s="16"/>
      <c r="G114" s="16"/>
    </row>
    <row r="115" spans="2:7" ht="15.75" customHeight="1">
      <c r="B115" s="3"/>
      <c r="C115" s="3"/>
      <c r="D115" s="16"/>
      <c r="E115" s="16"/>
      <c r="F115" s="16"/>
      <c r="G115" s="16"/>
    </row>
    <row r="116" spans="2:7" ht="15.75" customHeight="1">
      <c r="B116" s="3"/>
      <c r="C116" s="3"/>
      <c r="D116" s="16"/>
      <c r="E116" s="16"/>
      <c r="F116" s="16"/>
      <c r="G116" s="16"/>
    </row>
    <row r="117" spans="2:7" ht="15.75" customHeight="1">
      <c r="B117" s="3"/>
      <c r="C117" s="3"/>
      <c r="D117" s="16"/>
      <c r="E117" s="16"/>
      <c r="F117" s="16"/>
      <c r="G117" s="16"/>
    </row>
    <row r="118" spans="2:7" ht="15.75" customHeight="1">
      <c r="B118" s="3"/>
      <c r="C118" s="3"/>
      <c r="D118" s="16"/>
      <c r="E118" s="16"/>
      <c r="F118" s="16"/>
      <c r="G118" s="16"/>
    </row>
    <row r="119" spans="2:7" ht="15.75" customHeight="1">
      <c r="B119" s="3"/>
      <c r="C119" s="3"/>
      <c r="D119" s="16"/>
      <c r="E119" s="16"/>
      <c r="F119" s="16"/>
      <c r="G119" s="16"/>
    </row>
    <row r="120" spans="2:7" ht="15.75" customHeight="1">
      <c r="B120" s="3"/>
      <c r="C120" s="3"/>
      <c r="D120" s="16"/>
      <c r="E120" s="16"/>
      <c r="F120" s="16"/>
      <c r="G120" s="16"/>
    </row>
    <row r="121" spans="2:7" ht="15.75" customHeight="1">
      <c r="B121" s="3"/>
      <c r="C121" s="3"/>
      <c r="D121" s="16"/>
      <c r="E121" s="16"/>
      <c r="F121" s="16"/>
      <c r="G121" s="16"/>
    </row>
    <row r="122" spans="2:7" ht="15.75" customHeight="1">
      <c r="B122" s="3"/>
      <c r="C122" s="3"/>
      <c r="D122" s="16"/>
      <c r="E122" s="16"/>
      <c r="F122" s="16"/>
      <c r="G122" s="16"/>
    </row>
    <row r="123" spans="2:7" ht="15.75" customHeight="1">
      <c r="B123" s="3"/>
      <c r="C123" s="3"/>
      <c r="D123" s="16"/>
      <c r="E123" s="16"/>
      <c r="F123" s="16"/>
      <c r="G123" s="16"/>
    </row>
    <row r="124" spans="2:7" ht="15.75" customHeight="1">
      <c r="B124" s="3"/>
      <c r="C124" s="3"/>
      <c r="D124" s="16"/>
      <c r="E124" s="16"/>
      <c r="F124" s="16"/>
      <c r="G124" s="16"/>
    </row>
    <row r="125" spans="2:7" ht="15.75" customHeight="1">
      <c r="B125" s="3"/>
      <c r="C125" s="3"/>
      <c r="D125" s="16"/>
      <c r="E125" s="16"/>
      <c r="F125" s="16"/>
      <c r="G125" s="16"/>
    </row>
    <row r="126" spans="2:7" ht="15.75" customHeight="1">
      <c r="B126" s="3"/>
      <c r="C126" s="3"/>
      <c r="D126" s="16"/>
      <c r="E126" s="16"/>
      <c r="F126" s="16"/>
      <c r="G126" s="16"/>
    </row>
    <row r="127" spans="2:7" ht="15.75" customHeight="1">
      <c r="B127" s="3"/>
      <c r="C127" s="3"/>
      <c r="D127" s="16"/>
      <c r="E127" s="16"/>
      <c r="F127" s="16"/>
      <c r="G127" s="16"/>
    </row>
    <row r="128" spans="2:7" ht="15.75" customHeight="1">
      <c r="B128" s="3"/>
      <c r="C128" s="3"/>
      <c r="D128" s="16"/>
      <c r="E128" s="16"/>
      <c r="F128" s="16"/>
      <c r="G128" s="16"/>
    </row>
    <row r="129" spans="2:7" ht="15.75" customHeight="1">
      <c r="B129" s="3"/>
      <c r="C129" s="3"/>
      <c r="D129" s="16"/>
      <c r="E129" s="16"/>
      <c r="F129" s="16"/>
      <c r="G129" s="16"/>
    </row>
    <row r="130" spans="2:7" ht="15.75" customHeight="1">
      <c r="B130" s="3"/>
      <c r="C130" s="3"/>
      <c r="D130" s="16"/>
      <c r="E130" s="16"/>
      <c r="F130" s="16"/>
      <c r="G130" s="16"/>
    </row>
    <row r="131" spans="2:7" ht="15.75" customHeight="1">
      <c r="B131" s="3"/>
      <c r="C131" s="3"/>
      <c r="D131" s="16"/>
      <c r="E131" s="16"/>
      <c r="F131" s="16"/>
      <c r="G131" s="16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  <row r="175" spans="2:7" ht="15.75" customHeight="1">
      <c r="B175" s="3"/>
      <c r="C175" s="3"/>
      <c r="D175" s="16"/>
      <c r="E175" s="16"/>
      <c r="F175" s="16"/>
      <c r="G175" s="16"/>
    </row>
    <row r="176" spans="2:7" ht="15.75" customHeight="1">
      <c r="B176" s="3"/>
      <c r="C176" s="3"/>
      <c r="D176" s="16"/>
      <c r="E176" s="16"/>
      <c r="F176" s="16"/>
      <c r="G176" s="16"/>
    </row>
  </sheetData>
  <sheetProtection/>
  <mergeCells count="3">
    <mergeCell ref="C1:F1"/>
    <mergeCell ref="B3:C3"/>
    <mergeCell ref="B30:C30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V22"/>
  <sheetViews>
    <sheetView zoomScalePageLayoutView="0" workbookViewId="0" topLeftCell="A1">
      <selection activeCell="D17" sqref="D17:D25"/>
    </sheetView>
  </sheetViews>
  <sheetFormatPr defaultColWidth="9.50390625" defaultRowHeight="14.25"/>
  <cols>
    <col min="1" max="1" width="3.00390625" style="0" customWidth="1"/>
    <col min="2" max="2" width="4.87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6" ht="99" customHeight="1">
      <c r="C1" s="225" t="s">
        <v>136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6" t="s">
        <v>95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3.5" customHeight="1">
      <c r="B4" s="8"/>
      <c r="C4" s="9"/>
      <c r="D4" s="96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43" t="s">
        <v>96</v>
      </c>
      <c r="D6" s="15">
        <v>0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7">
      <c r="B7" s="78">
        <v>2</v>
      </c>
      <c r="C7" s="43" t="s">
        <v>97</v>
      </c>
      <c r="D7" s="15">
        <v>273810.87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79">
        <v>3</v>
      </c>
      <c r="C8" s="43" t="s">
        <v>32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20">
        <v>4</v>
      </c>
      <c r="C9" s="43" t="s">
        <v>33</v>
      </c>
      <c r="D9" s="1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98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81"/>
      <c r="C11" s="103"/>
      <c r="D11" s="26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100"/>
      <c r="C12" s="50" t="s">
        <v>1</v>
      </c>
      <c r="D12" s="32">
        <f>SUM(D6:D11)</f>
        <v>273810.87</v>
      </c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2:7" ht="15.75" customHeight="1">
      <c r="B13" s="3"/>
      <c r="C13" s="3"/>
      <c r="D13" s="35"/>
      <c r="E13" s="16"/>
      <c r="F13" s="16"/>
      <c r="G13" s="16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5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73"/>
  <sheetViews>
    <sheetView zoomScalePageLayoutView="0" workbookViewId="0" topLeftCell="A55">
      <selection activeCell="J73" sqref="J73"/>
    </sheetView>
  </sheetViews>
  <sheetFormatPr defaultColWidth="8.375" defaultRowHeight="14.25"/>
  <cols>
    <col min="1" max="1" width="1.37890625" style="0" customWidth="1"/>
    <col min="2" max="2" width="2.125" style="0" customWidth="1"/>
    <col min="3" max="3" width="8.375" style="0" customWidth="1"/>
    <col min="4" max="4" width="36.625" style="107" customWidth="1"/>
    <col min="5" max="5" width="10.875" style="0" customWidth="1"/>
    <col min="6" max="6" width="2.50390625" style="0" customWidth="1"/>
    <col min="7" max="7" width="27.875" style="0" customWidth="1"/>
    <col min="8" max="8" width="10.875" style="0" customWidth="1"/>
    <col min="9" max="9" width="3.25390625" style="0" customWidth="1"/>
    <col min="10" max="10" width="18.125" style="106" customWidth="1"/>
    <col min="11" max="11" width="8.375" style="0" customWidth="1"/>
    <col min="12" max="13" width="11.375" style="0" bestFit="1" customWidth="1"/>
  </cols>
  <sheetData>
    <row r="1" spans="4:9" ht="98.25" customHeight="1">
      <c r="D1" s="221" t="s">
        <v>128</v>
      </c>
      <c r="E1" s="222"/>
      <c r="F1" s="222"/>
      <c r="G1" s="222"/>
      <c r="H1" s="222"/>
      <c r="I1" s="222"/>
    </row>
    <row r="2" ht="15" thickBot="1"/>
    <row r="3" spans="2:10" ht="30" customHeight="1" thickBot="1">
      <c r="B3" s="229" t="s">
        <v>99</v>
      </c>
      <c r="C3" s="229"/>
      <c r="D3" s="229"/>
      <c r="E3" s="229"/>
      <c r="F3" s="229"/>
      <c r="G3" s="229"/>
      <c r="H3" s="229"/>
      <c r="I3" s="229"/>
      <c r="J3" s="229"/>
    </row>
    <row r="4" spans="2:13" ht="14.25">
      <c r="B4" s="108"/>
      <c r="D4" s="107" t="s">
        <v>11</v>
      </c>
      <c r="J4" s="109"/>
      <c r="L4" s="110">
        <f>E68</f>
        <v>4819631.92</v>
      </c>
      <c r="M4" s="110">
        <f>H68</f>
        <v>4373584</v>
      </c>
    </row>
    <row r="5" spans="2:10" s="111" customFormat="1" ht="38.25" customHeight="1">
      <c r="B5" s="112"/>
      <c r="C5" s="113"/>
      <c r="D5" s="114"/>
      <c r="E5" s="115" t="s">
        <v>100</v>
      </c>
      <c r="F5" s="113"/>
      <c r="G5" s="116"/>
      <c r="H5" s="117" t="s">
        <v>101</v>
      </c>
      <c r="I5" s="118"/>
      <c r="J5" s="119" t="s">
        <v>102</v>
      </c>
    </row>
    <row r="6" spans="2:11" s="120" customFormat="1" ht="18.75" customHeight="1">
      <c r="B6" s="121"/>
      <c r="C6" s="122"/>
      <c r="D6" s="123"/>
      <c r="E6" s="124">
        <f>'entrata_-_titoli'!D4</f>
        <v>2022</v>
      </c>
      <c r="F6" s="122"/>
      <c r="H6" s="124">
        <f>'entrata_-_titoli'!D4</f>
        <v>2022</v>
      </c>
      <c r="I6" s="125"/>
      <c r="J6" s="124">
        <f>'entrata_-_titoli'!D4</f>
        <v>2022</v>
      </c>
      <c r="K6" s="121"/>
    </row>
    <row r="7" spans="2:10" ht="14.25">
      <c r="B7" s="108"/>
      <c r="C7" s="126"/>
      <c r="D7" s="127"/>
      <c r="E7" s="128"/>
      <c r="H7" s="128"/>
      <c r="J7" s="129"/>
    </row>
    <row r="8" spans="2:10" ht="34.5" customHeight="1">
      <c r="B8" s="130">
        <v>1</v>
      </c>
      <c r="C8" s="230" t="s">
        <v>103</v>
      </c>
      <c r="D8" s="230"/>
      <c r="E8" s="131"/>
      <c r="H8" s="131"/>
      <c r="J8" s="132"/>
    </row>
    <row r="9" spans="2:10" ht="14.25">
      <c r="B9" s="130"/>
      <c r="C9" s="126"/>
      <c r="D9" s="127"/>
      <c r="E9" s="131"/>
      <c r="H9" s="131"/>
      <c r="J9" s="132"/>
    </row>
    <row r="10" spans="2:10" s="133" customFormat="1" ht="12.75" customHeight="1">
      <c r="B10" s="134"/>
      <c r="C10" s="135"/>
      <c r="D10" s="136" t="s">
        <v>104</v>
      </c>
      <c r="E10" s="137"/>
      <c r="F10" s="138"/>
      <c r="G10" s="138" t="s">
        <v>104</v>
      </c>
      <c r="H10" s="137"/>
      <c r="I10" s="138"/>
      <c r="J10" s="139"/>
    </row>
    <row r="11" spans="2:10" s="133" customFormat="1" ht="12.75" customHeight="1">
      <c r="B11" s="134"/>
      <c r="C11" s="135"/>
      <c r="D11" s="140" t="s">
        <v>105</v>
      </c>
      <c r="E11" s="141">
        <v>27250</v>
      </c>
      <c r="F11" s="138"/>
      <c r="G11" s="138"/>
      <c r="H11" s="137"/>
      <c r="I11" s="138"/>
      <c r="J11" s="139"/>
    </row>
    <row r="12" spans="2:10" s="133" customFormat="1" ht="12.75" customHeight="1">
      <c r="B12" s="134"/>
      <c r="C12" s="135"/>
      <c r="D12" s="140" t="s">
        <v>132</v>
      </c>
      <c r="E12" s="141">
        <v>0</v>
      </c>
      <c r="F12" s="138"/>
      <c r="G12" s="140" t="s">
        <v>133</v>
      </c>
      <c r="H12" s="141">
        <v>150000</v>
      </c>
      <c r="I12" s="138"/>
      <c r="J12" s="139"/>
    </row>
    <row r="13" spans="2:10" s="133" customFormat="1" ht="12.75" customHeight="1">
      <c r="B13" s="134"/>
      <c r="C13" s="135"/>
      <c r="D13" s="140" t="s">
        <v>106</v>
      </c>
      <c r="E13" s="141">
        <v>34773.33</v>
      </c>
      <c r="F13" s="138"/>
      <c r="G13" s="140" t="s">
        <v>127</v>
      </c>
      <c r="H13" s="141">
        <v>29221.33</v>
      </c>
      <c r="I13" s="138"/>
      <c r="J13" s="139"/>
    </row>
    <row r="14" spans="2:10" ht="14.25">
      <c r="B14" s="130"/>
      <c r="C14" s="126"/>
      <c r="D14" s="127">
        <v>1</v>
      </c>
      <c r="E14" s="141">
        <f>'entrata_-_titoli'!D6</f>
        <v>1905291.77</v>
      </c>
      <c r="F14" s="142"/>
      <c r="G14" s="107">
        <v>1</v>
      </c>
      <c r="H14" s="141">
        <f>'spesa_-_titoli'!D6</f>
        <v>2517520.49</v>
      </c>
      <c r="I14" s="142"/>
      <c r="J14" s="143"/>
    </row>
    <row r="15" spans="2:10" ht="14.25">
      <c r="B15" s="130"/>
      <c r="C15" s="126"/>
      <c r="D15" s="127">
        <v>2</v>
      </c>
      <c r="E15" s="141">
        <f>'entrata_-_titoli'!D7</f>
        <v>490752.72</v>
      </c>
      <c r="F15" s="142"/>
      <c r="G15" s="107">
        <v>4</v>
      </c>
      <c r="H15" s="141">
        <f>'spesa_-_titoli'!D9</f>
        <v>395015.96</v>
      </c>
      <c r="I15" s="142"/>
      <c r="J15" s="143"/>
    </row>
    <row r="16" spans="2:10" ht="14.25">
      <c r="B16" s="130"/>
      <c r="C16" s="126"/>
      <c r="D16" s="127">
        <v>3</v>
      </c>
      <c r="E16" s="141">
        <f>'entrata_-_titoli'!D8</f>
        <v>1157708.31</v>
      </c>
      <c r="F16" s="145"/>
      <c r="G16" s="146"/>
      <c r="H16" s="147"/>
      <c r="I16" s="145"/>
      <c r="J16" s="148"/>
    </row>
    <row r="17" spans="2:10" ht="22.5">
      <c r="B17" s="130"/>
      <c r="C17" s="126"/>
      <c r="D17" s="210" t="s">
        <v>125</v>
      </c>
      <c r="E17" s="211"/>
      <c r="F17" s="212"/>
      <c r="G17" s="220" t="s">
        <v>138</v>
      </c>
      <c r="H17" s="213">
        <v>90000</v>
      </c>
      <c r="I17" s="212"/>
      <c r="J17" s="214"/>
    </row>
    <row r="18" spans="2:10" s="149" customFormat="1" ht="12.75" customHeight="1" thickBot="1">
      <c r="B18" s="150"/>
      <c r="C18" s="151"/>
      <c r="D18" s="152" t="s">
        <v>1</v>
      </c>
      <c r="E18" s="153">
        <f>SUM(E8:E17)</f>
        <v>3615776.1300000004</v>
      </c>
      <c r="F18" s="154"/>
      <c r="G18" s="155" t="s">
        <v>1</v>
      </c>
      <c r="H18" s="153">
        <f>SUM(H7:H17)</f>
        <v>3181757.7800000003</v>
      </c>
      <c r="I18" s="154"/>
      <c r="J18" s="156">
        <f>E18-H18</f>
        <v>434018.3500000001</v>
      </c>
    </row>
    <row r="19" spans="2:10" s="149" customFormat="1" ht="12.75" customHeight="1" thickTop="1">
      <c r="B19" s="157"/>
      <c r="C19" s="158"/>
      <c r="D19" s="159"/>
      <c r="E19" s="160"/>
      <c r="F19" s="161"/>
      <c r="G19" s="162"/>
      <c r="H19" s="160"/>
      <c r="I19" s="161"/>
      <c r="J19" s="163"/>
    </row>
    <row r="20" spans="2:10" s="164" customFormat="1" ht="14.25">
      <c r="B20" s="165"/>
      <c r="C20" s="166"/>
      <c r="D20" s="159"/>
      <c r="E20" s="167"/>
      <c r="H20" s="167"/>
      <c r="I20" s="168"/>
      <c r="J20" s="169"/>
    </row>
    <row r="21" spans="2:10" ht="14.25">
      <c r="B21" s="130"/>
      <c r="C21" s="126"/>
      <c r="D21" s="127"/>
      <c r="E21" s="131"/>
      <c r="H21" s="131"/>
      <c r="J21" s="169"/>
    </row>
    <row r="22" spans="2:10" ht="14.25">
      <c r="B22" s="130">
        <v>2</v>
      </c>
      <c r="C22" s="228" t="s">
        <v>107</v>
      </c>
      <c r="D22" s="228"/>
      <c r="E22" s="131"/>
      <c r="H22" s="131" t="s">
        <v>11</v>
      </c>
      <c r="J22" s="132"/>
    </row>
    <row r="23" spans="2:10" ht="14.25">
      <c r="B23" s="130"/>
      <c r="C23" s="126"/>
      <c r="D23" s="127"/>
      <c r="E23" s="131"/>
      <c r="H23" s="131"/>
      <c r="J23" s="132"/>
    </row>
    <row r="24" spans="2:10" s="133" customFormat="1" ht="12.75" customHeight="1">
      <c r="B24" s="130"/>
      <c r="C24" s="135"/>
      <c r="D24" s="136" t="s">
        <v>104</v>
      </c>
      <c r="E24" s="137"/>
      <c r="F24" s="138"/>
      <c r="G24" s="138" t="s">
        <v>104</v>
      </c>
      <c r="H24" s="137"/>
      <c r="I24" s="138"/>
      <c r="J24" s="139"/>
    </row>
    <row r="25" spans="2:10" s="133" customFormat="1" ht="14.25" customHeight="1">
      <c r="B25" s="130"/>
      <c r="C25" s="135"/>
      <c r="D25" s="140" t="s">
        <v>105</v>
      </c>
      <c r="E25" s="141">
        <v>100000</v>
      </c>
      <c r="F25" s="138"/>
      <c r="G25" s="138"/>
      <c r="H25" s="137"/>
      <c r="I25" s="138"/>
      <c r="J25" s="139"/>
    </row>
    <row r="26" spans="2:10" s="133" customFormat="1" ht="14.25" customHeight="1">
      <c r="B26" s="130"/>
      <c r="C26" s="135"/>
      <c r="D26" s="140" t="s">
        <v>108</v>
      </c>
      <c r="E26" s="141">
        <v>216572.52</v>
      </c>
      <c r="F26" s="138"/>
      <c r="G26" s="140" t="s">
        <v>126</v>
      </c>
      <c r="H26" s="141">
        <v>672688.07</v>
      </c>
      <c r="I26" s="138"/>
      <c r="J26" s="139"/>
    </row>
    <row r="27" spans="2:10" ht="14.25" customHeight="1">
      <c r="B27" s="130"/>
      <c r="C27" s="126"/>
      <c r="D27" s="127">
        <v>4</v>
      </c>
      <c r="E27" s="144">
        <f>'entrata_-_titoli'!D9</f>
        <v>551955.99</v>
      </c>
      <c r="F27" s="142"/>
      <c r="G27" s="107">
        <v>2</v>
      </c>
      <c r="H27" s="141">
        <f>'spesa_-_titoli'!D7</f>
        <v>273810.87</v>
      </c>
      <c r="I27" s="142"/>
      <c r="J27" s="132"/>
    </row>
    <row r="28" spans="2:10" ht="14.25">
      <c r="B28" s="130"/>
      <c r="C28" s="126"/>
      <c r="D28" s="127">
        <v>5</v>
      </c>
      <c r="E28" s="141">
        <v>0</v>
      </c>
      <c r="F28" s="142"/>
      <c r="G28" s="107">
        <v>3</v>
      </c>
      <c r="H28" s="141">
        <v>0</v>
      </c>
      <c r="I28" s="142"/>
      <c r="J28" s="132"/>
    </row>
    <row r="29" spans="2:10" ht="14.25">
      <c r="B29" s="130"/>
      <c r="C29" s="170"/>
      <c r="D29" s="171">
        <v>6</v>
      </c>
      <c r="E29" s="144">
        <v>0</v>
      </c>
      <c r="F29" s="145"/>
      <c r="G29" s="146"/>
      <c r="H29" s="147"/>
      <c r="I29" s="145"/>
      <c r="J29" s="148"/>
    </row>
    <row r="30" spans="2:10" ht="22.5">
      <c r="B30" s="130"/>
      <c r="C30" s="126"/>
      <c r="D30" s="210" t="s">
        <v>125</v>
      </c>
      <c r="E30" s="211">
        <v>90000</v>
      </c>
      <c r="F30" s="208"/>
      <c r="G30" s="209"/>
      <c r="H30" s="176"/>
      <c r="I30" s="208"/>
      <c r="J30" s="132"/>
    </row>
    <row r="31" spans="2:10" s="149" customFormat="1" ht="12.75" customHeight="1" thickBot="1">
      <c r="B31" s="130"/>
      <c r="C31" s="172"/>
      <c r="D31" s="173" t="s">
        <v>1</v>
      </c>
      <c r="E31" s="153">
        <f>SUM(E25:E30)</f>
        <v>958528.51</v>
      </c>
      <c r="F31" s="154"/>
      <c r="G31" s="155" t="s">
        <v>1</v>
      </c>
      <c r="H31" s="153">
        <f>SUM(H26:H30)</f>
        <v>946498.94</v>
      </c>
      <c r="I31" s="154"/>
      <c r="J31" s="156">
        <f>E31-H31</f>
        <v>12029.570000000065</v>
      </c>
    </row>
    <row r="32" spans="2:10" s="149" customFormat="1" ht="12.75" customHeight="1" thickTop="1">
      <c r="B32" s="174"/>
      <c r="C32" s="158"/>
      <c r="D32" s="159"/>
      <c r="E32" s="160"/>
      <c r="F32" s="161"/>
      <c r="G32" s="162"/>
      <c r="H32" s="160"/>
      <c r="I32" s="161"/>
      <c r="J32" s="143"/>
    </row>
    <row r="33" spans="2:10" s="149" customFormat="1" ht="12.75" customHeight="1">
      <c r="B33" s="130"/>
      <c r="C33" s="158"/>
      <c r="D33" s="159"/>
      <c r="E33" s="160"/>
      <c r="F33" s="161"/>
      <c r="G33" s="162"/>
      <c r="H33" s="160"/>
      <c r="I33" s="161"/>
      <c r="J33" s="143"/>
    </row>
    <row r="34" spans="2:10" s="149" customFormat="1" ht="12.75" customHeight="1">
      <c r="B34" s="130"/>
      <c r="C34" s="158"/>
      <c r="D34" s="159"/>
      <c r="E34" s="160"/>
      <c r="F34" s="161"/>
      <c r="G34" s="162"/>
      <c r="H34" s="160"/>
      <c r="I34" s="161"/>
      <c r="J34" s="163"/>
    </row>
    <row r="35" spans="2:10" s="149" customFormat="1" ht="31.5" customHeight="1">
      <c r="B35" s="130">
        <v>3</v>
      </c>
      <c r="C35" s="230" t="s">
        <v>109</v>
      </c>
      <c r="D35" s="230"/>
      <c r="E35" s="131"/>
      <c r="F35"/>
      <c r="G35"/>
      <c r="H35" s="131"/>
      <c r="I35"/>
      <c r="J35" s="132"/>
    </row>
    <row r="36" spans="2:10" s="149" customFormat="1" ht="12.75" customHeight="1">
      <c r="B36" s="130"/>
      <c r="C36" s="126"/>
      <c r="D36" s="127"/>
      <c r="E36" s="131"/>
      <c r="F36"/>
      <c r="G36"/>
      <c r="H36" s="131"/>
      <c r="I36"/>
      <c r="J36" s="132"/>
    </row>
    <row r="37" spans="2:10" s="149" customFormat="1" ht="12.75" customHeight="1">
      <c r="B37" s="130"/>
      <c r="C37" s="135"/>
      <c r="D37" s="136" t="s">
        <v>104</v>
      </c>
      <c r="E37" s="137"/>
      <c r="F37" s="138"/>
      <c r="G37" s="138" t="s">
        <v>104</v>
      </c>
      <c r="H37" s="137"/>
      <c r="I37" s="138"/>
      <c r="J37" s="139"/>
    </row>
    <row r="38" spans="2:10" s="149" customFormat="1" ht="12.75" customHeight="1">
      <c r="B38" s="130"/>
      <c r="C38" s="170"/>
      <c r="D38" s="171">
        <v>7</v>
      </c>
      <c r="E38" s="144">
        <v>0</v>
      </c>
      <c r="F38" s="145"/>
      <c r="G38" s="146">
        <v>5</v>
      </c>
      <c r="H38" s="144">
        <v>0</v>
      </c>
      <c r="I38" s="145"/>
      <c r="J38" s="148"/>
    </row>
    <row r="39" spans="2:10" s="149" customFormat="1" ht="12.75" customHeight="1" thickBot="1">
      <c r="B39" s="174"/>
      <c r="C39" s="172"/>
      <c r="D39" s="173" t="s">
        <v>1</v>
      </c>
      <c r="E39" s="153">
        <f>SUM(E38)</f>
        <v>0</v>
      </c>
      <c r="F39" s="154"/>
      <c r="G39" s="155" t="s">
        <v>1</v>
      </c>
      <c r="H39" s="153">
        <f>SUM(H38)</f>
        <v>0</v>
      </c>
      <c r="I39" s="154"/>
      <c r="J39" s="156">
        <f>E39-H39</f>
        <v>0</v>
      </c>
    </row>
    <row r="40" spans="2:10" s="149" customFormat="1" ht="12.75" customHeight="1" thickTop="1">
      <c r="B40" s="130"/>
      <c r="C40" s="158"/>
      <c r="D40" s="159"/>
      <c r="E40" s="160"/>
      <c r="F40" s="161"/>
      <c r="G40" s="162"/>
      <c r="H40" s="160"/>
      <c r="I40" s="161"/>
      <c r="J40" s="175"/>
    </row>
    <row r="41" spans="2:10" ht="14.25">
      <c r="B41" s="130"/>
      <c r="C41" s="126"/>
      <c r="D41" s="127"/>
      <c r="E41" s="131"/>
      <c r="H41" s="131"/>
      <c r="J41" s="132"/>
    </row>
    <row r="42" spans="2:10" ht="14.25">
      <c r="B42" s="130"/>
      <c r="C42" s="126"/>
      <c r="D42" s="127"/>
      <c r="E42" s="131"/>
      <c r="H42" s="131"/>
      <c r="J42" s="132"/>
    </row>
    <row r="43" spans="2:10" ht="14.25">
      <c r="B43" s="130">
        <v>4</v>
      </c>
      <c r="C43" s="228" t="s">
        <v>110</v>
      </c>
      <c r="D43" s="228"/>
      <c r="E43" s="131"/>
      <c r="H43" s="131"/>
      <c r="J43" s="132"/>
    </row>
    <row r="44" spans="2:10" ht="14.25">
      <c r="B44" s="130"/>
      <c r="C44" s="126"/>
      <c r="D44" s="127"/>
      <c r="E44" s="131"/>
      <c r="H44" s="131"/>
      <c r="J44" s="132"/>
    </row>
    <row r="45" spans="2:10" s="133" customFormat="1" ht="12.75" customHeight="1">
      <c r="B45" s="130"/>
      <c r="C45" s="135"/>
      <c r="D45" s="136" t="s">
        <v>104</v>
      </c>
      <c r="E45" s="137"/>
      <c r="F45" s="138"/>
      <c r="G45" s="138" t="s">
        <v>104</v>
      </c>
      <c r="H45" s="137"/>
      <c r="I45" s="138"/>
      <c r="J45" s="139"/>
    </row>
    <row r="46" spans="2:10" ht="14.25">
      <c r="B46" s="130"/>
      <c r="C46" s="170"/>
      <c r="D46" s="171">
        <v>9</v>
      </c>
      <c r="E46" s="144">
        <f>'entrata_-_titoli'!D13</f>
        <v>335327.28</v>
      </c>
      <c r="F46" s="145"/>
      <c r="G46" s="146">
        <v>7</v>
      </c>
      <c r="H46" s="144">
        <f>'spesa_-_titoli'!D11</f>
        <v>335327.28</v>
      </c>
      <c r="I46" s="145"/>
      <c r="J46" s="148"/>
    </row>
    <row r="47" spans="2:10" s="149" customFormat="1" ht="12.75" customHeight="1" thickBot="1">
      <c r="B47" s="130"/>
      <c r="C47" s="172"/>
      <c r="D47" s="173" t="s">
        <v>1</v>
      </c>
      <c r="E47" s="153">
        <f>SUM(E46)</f>
        <v>335327.28</v>
      </c>
      <c r="F47" s="154"/>
      <c r="G47" s="155" t="s">
        <v>1</v>
      </c>
      <c r="H47" s="153">
        <f>SUM(H46)</f>
        <v>335327.28</v>
      </c>
      <c r="I47" s="154"/>
      <c r="J47" s="156">
        <f>E47-H47</f>
        <v>0</v>
      </c>
    </row>
    <row r="48" spans="2:10" ht="15" thickTop="1">
      <c r="B48" s="174"/>
      <c r="C48" s="126"/>
      <c r="D48" s="127"/>
      <c r="E48" s="131"/>
      <c r="H48" s="131"/>
      <c r="J48" s="132"/>
    </row>
    <row r="49" spans="2:10" ht="14.25">
      <c r="B49" s="130"/>
      <c r="C49" s="126"/>
      <c r="D49" s="127"/>
      <c r="E49" s="131"/>
      <c r="H49" s="131"/>
      <c r="J49" s="132"/>
    </row>
    <row r="50" spans="2:10" ht="14.25">
      <c r="B50" s="130"/>
      <c r="C50" s="126"/>
      <c r="D50" s="127"/>
      <c r="E50" s="131"/>
      <c r="H50" s="131"/>
      <c r="J50" s="132"/>
    </row>
    <row r="51" spans="2:10" ht="14.25">
      <c r="B51" s="130">
        <v>5</v>
      </c>
      <c r="C51" s="228" t="s">
        <v>111</v>
      </c>
      <c r="D51" s="228"/>
      <c r="E51" s="131"/>
      <c r="H51" s="131"/>
      <c r="J51" s="132"/>
    </row>
    <row r="52" spans="2:10" ht="14.25">
      <c r="B52" s="130"/>
      <c r="C52" s="126"/>
      <c r="D52" s="127"/>
      <c r="E52" s="131"/>
      <c r="H52" s="131"/>
      <c r="J52" s="132"/>
    </row>
    <row r="53" spans="2:10" s="133" customFormat="1" ht="12.75" customHeight="1">
      <c r="B53" s="130"/>
      <c r="C53" s="135"/>
      <c r="D53" s="136" t="s">
        <v>104</v>
      </c>
      <c r="E53" s="137"/>
      <c r="F53" s="138"/>
      <c r="G53" s="138" t="s">
        <v>104</v>
      </c>
      <c r="H53" s="176"/>
      <c r="I53" s="138"/>
      <c r="J53" s="139"/>
    </row>
    <row r="54" spans="2:10" s="133" customFormat="1" ht="12.75" customHeight="1">
      <c r="B54" s="130"/>
      <c r="C54" s="135"/>
      <c r="D54" s="136"/>
      <c r="E54" s="137"/>
      <c r="F54" s="138"/>
      <c r="G54" s="138"/>
      <c r="H54" s="176"/>
      <c r="I54" s="138"/>
      <c r="J54" s="139"/>
    </row>
    <row r="55" spans="2:10" s="133" customFormat="1" ht="14.25" customHeight="1">
      <c r="B55" s="130"/>
      <c r="C55" s="135"/>
      <c r="D55" s="140" t="s">
        <v>112</v>
      </c>
      <c r="E55" s="176">
        <v>27250</v>
      </c>
      <c r="F55" s="138"/>
      <c r="G55" s="140"/>
      <c r="H55" s="176"/>
      <c r="I55" s="138"/>
      <c r="J55" s="139"/>
    </row>
    <row r="56" spans="2:10" s="133" customFormat="1" ht="14.25" customHeight="1">
      <c r="B56" s="130"/>
      <c r="C56" s="135"/>
      <c r="D56" s="140" t="s">
        <v>113</v>
      </c>
      <c r="E56" s="176">
        <f>E25</f>
        <v>100000</v>
      </c>
      <c r="F56" s="138"/>
      <c r="G56" s="140" t="s">
        <v>134</v>
      </c>
      <c r="H56" s="176">
        <f>H12</f>
        <v>150000</v>
      </c>
      <c r="I56" s="138"/>
      <c r="J56" s="139"/>
    </row>
    <row r="57" spans="2:10" s="133" customFormat="1" ht="14.25" customHeight="1">
      <c r="B57" s="130"/>
      <c r="C57" s="135"/>
      <c r="D57" s="140" t="s">
        <v>106</v>
      </c>
      <c r="E57" s="176">
        <f>E13</f>
        <v>34773.33</v>
      </c>
      <c r="F57" s="138"/>
      <c r="G57" s="140" t="s">
        <v>127</v>
      </c>
      <c r="H57" s="176">
        <f>H13</f>
        <v>29221.33</v>
      </c>
      <c r="I57" s="138"/>
      <c r="J57" s="139"/>
    </row>
    <row r="58" spans="2:10" s="133" customFormat="1" ht="14.25" customHeight="1">
      <c r="B58" s="130"/>
      <c r="C58" s="135"/>
      <c r="D58" s="140" t="s">
        <v>108</v>
      </c>
      <c r="E58" s="176">
        <f>E26</f>
        <v>216572.52</v>
      </c>
      <c r="F58" s="138"/>
      <c r="G58" s="140" t="s">
        <v>126</v>
      </c>
      <c r="H58" s="176">
        <f>H26</f>
        <v>672688.07</v>
      </c>
      <c r="I58" s="138"/>
      <c r="J58" s="139"/>
    </row>
    <row r="59" spans="2:10" ht="14.25">
      <c r="B59" s="130"/>
      <c r="C59" s="126"/>
      <c r="D59" s="127">
        <v>1</v>
      </c>
      <c r="E59" s="176">
        <f>E14</f>
        <v>1905291.77</v>
      </c>
      <c r="F59" s="142"/>
      <c r="G59" s="107">
        <v>1</v>
      </c>
      <c r="H59" s="176">
        <f>H14</f>
        <v>2517520.49</v>
      </c>
      <c r="I59" s="142"/>
      <c r="J59" s="132"/>
    </row>
    <row r="60" spans="2:10" ht="14.25">
      <c r="B60" s="130"/>
      <c r="C60" s="126"/>
      <c r="D60" s="127">
        <v>2</v>
      </c>
      <c r="E60" s="176">
        <f>E15</f>
        <v>490752.72</v>
      </c>
      <c r="F60" s="142"/>
      <c r="G60" s="107">
        <v>2</v>
      </c>
      <c r="H60" s="176">
        <f>H27</f>
        <v>273810.87</v>
      </c>
      <c r="I60" s="142"/>
      <c r="J60" s="132"/>
    </row>
    <row r="61" spans="2:10" ht="14.25">
      <c r="B61" s="130"/>
      <c r="C61" s="126"/>
      <c r="D61" s="127">
        <v>3</v>
      </c>
      <c r="E61" s="176">
        <f>E16</f>
        <v>1157708.31</v>
      </c>
      <c r="F61" s="142"/>
      <c r="G61" s="107">
        <v>3</v>
      </c>
      <c r="H61" s="176">
        <f>H28</f>
        <v>0</v>
      </c>
      <c r="I61" s="142"/>
      <c r="J61" s="132"/>
    </row>
    <row r="62" spans="2:10" ht="14.25">
      <c r="B62" s="130"/>
      <c r="C62" s="126"/>
      <c r="D62" s="127">
        <v>4</v>
      </c>
      <c r="E62" s="176">
        <f>E27</f>
        <v>551955.99</v>
      </c>
      <c r="F62" s="142"/>
      <c r="G62" s="107">
        <v>4</v>
      </c>
      <c r="H62" s="176">
        <f>H15</f>
        <v>395015.96</v>
      </c>
      <c r="I62" s="142"/>
      <c r="J62" s="132"/>
    </row>
    <row r="63" spans="2:13" ht="14.25">
      <c r="B63" s="130"/>
      <c r="C63" s="126"/>
      <c r="D63" s="127">
        <v>5</v>
      </c>
      <c r="E63" s="176">
        <f>E28</f>
        <v>0</v>
      </c>
      <c r="F63" s="142"/>
      <c r="G63" s="107">
        <v>5</v>
      </c>
      <c r="H63" s="176">
        <f>H38</f>
        <v>0</v>
      </c>
      <c r="I63" s="142"/>
      <c r="J63" s="132"/>
      <c r="L63" s="110"/>
      <c r="M63" s="110"/>
    </row>
    <row r="64" spans="2:13" ht="14.25">
      <c r="B64" s="130"/>
      <c r="C64" s="126"/>
      <c r="D64" s="127">
        <v>6</v>
      </c>
      <c r="E64" s="176">
        <f>E29</f>
        <v>0</v>
      </c>
      <c r="F64" s="142"/>
      <c r="G64" s="107">
        <v>7</v>
      </c>
      <c r="H64" s="176">
        <f>H46</f>
        <v>335327.28</v>
      </c>
      <c r="I64" s="142"/>
      <c r="J64" s="132"/>
      <c r="L64" s="110"/>
      <c r="M64" s="110"/>
    </row>
    <row r="65" spans="2:10" ht="14.25">
      <c r="B65" s="130"/>
      <c r="C65" s="126"/>
      <c r="D65" s="127">
        <v>7</v>
      </c>
      <c r="E65" s="176">
        <f>E38</f>
        <v>0</v>
      </c>
      <c r="F65" s="142"/>
      <c r="G65" s="107"/>
      <c r="H65" s="177"/>
      <c r="I65" s="178"/>
      <c r="J65" s="132"/>
    </row>
    <row r="66" spans="2:10" ht="14.25">
      <c r="B66" s="130"/>
      <c r="C66" s="126"/>
      <c r="D66" s="127">
        <v>9</v>
      </c>
      <c r="E66" s="176">
        <f>E46</f>
        <v>335327.28</v>
      </c>
      <c r="F66" s="142"/>
      <c r="G66" s="107"/>
      <c r="H66" s="177"/>
      <c r="I66" s="178"/>
      <c r="J66" s="132"/>
    </row>
    <row r="67" spans="2:10" ht="14.25">
      <c r="B67" s="130"/>
      <c r="C67" s="170"/>
      <c r="D67" s="171"/>
      <c r="E67" s="147"/>
      <c r="F67" s="142"/>
      <c r="G67" s="107"/>
      <c r="H67" s="179"/>
      <c r="I67" s="178"/>
      <c r="J67" s="148"/>
    </row>
    <row r="68" spans="2:10" s="149" customFormat="1" ht="12.75" customHeight="1" thickBot="1">
      <c r="B68" s="150"/>
      <c r="C68" s="172"/>
      <c r="D68" s="173" t="s">
        <v>1</v>
      </c>
      <c r="E68" s="153">
        <f>SUM(E55:E67)</f>
        <v>4819631.92</v>
      </c>
      <c r="F68" s="180"/>
      <c r="G68" s="152" t="s">
        <v>1</v>
      </c>
      <c r="H68" s="181">
        <f>SUM(H56:H67)</f>
        <v>4373584</v>
      </c>
      <c r="I68" s="180"/>
      <c r="J68" s="182">
        <f>E68-H68</f>
        <v>446047.9199999999</v>
      </c>
    </row>
    <row r="69" spans="2:10" ht="15" thickTop="1">
      <c r="B69" s="130"/>
      <c r="J69" s="183"/>
    </row>
    <row r="70" spans="2:10" ht="15" thickBot="1">
      <c r="B70" s="184"/>
      <c r="C70" s="185"/>
      <c r="D70" s="186"/>
      <c r="E70" s="185"/>
      <c r="F70" s="185"/>
      <c r="G70" s="185"/>
      <c r="H70" s="185"/>
      <c r="I70" s="185"/>
      <c r="J70" s="187"/>
    </row>
    <row r="73" ht="14.25">
      <c r="J73" s="215"/>
    </row>
  </sheetData>
  <sheetProtection/>
  <mergeCells count="7">
    <mergeCell ref="C51:D51"/>
    <mergeCell ref="D1:I1"/>
    <mergeCell ref="B3:J3"/>
    <mergeCell ref="C8:D8"/>
    <mergeCell ref="C22:D22"/>
    <mergeCell ref="C35:D35"/>
    <mergeCell ref="C43:D4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625" style="0" customWidth="1"/>
    <col min="2" max="2" width="2.875" style="1" customWidth="1"/>
    <col min="3" max="3" width="23.00390625" style="4" customWidth="1"/>
    <col min="4" max="4" width="6.25390625" style="1" customWidth="1"/>
    <col min="5" max="5" width="23.625" style="36" customWidth="1"/>
    <col min="6" max="6" width="15.375" style="5" customWidth="1"/>
    <col min="7" max="16384" width="9.50390625" style="3" customWidth="1"/>
  </cols>
  <sheetData>
    <row r="1" spans="3:6" ht="86.25" customHeight="1">
      <c r="C1" s="224" t="s">
        <v>129</v>
      </c>
      <c r="D1" s="222"/>
      <c r="E1" s="222"/>
      <c r="F1" s="222"/>
    </row>
    <row r="2" ht="19.5" customHeight="1"/>
    <row r="3" spans="1:6" s="7" customFormat="1" ht="29.25" customHeight="1">
      <c r="A3"/>
      <c r="B3" s="223" t="s">
        <v>12</v>
      </c>
      <c r="C3" s="223"/>
      <c r="D3" s="223" t="s">
        <v>13</v>
      </c>
      <c r="E3" s="223"/>
      <c r="F3" s="6" t="s">
        <v>1</v>
      </c>
    </row>
    <row r="4" spans="1:6" s="7" customFormat="1" ht="12.75" customHeight="1">
      <c r="A4"/>
      <c r="B4" s="8"/>
      <c r="C4" s="9"/>
      <c r="D4" s="37"/>
      <c r="E4" s="38"/>
      <c r="F4" s="10">
        <f>'entrata_-_titoli'!D4</f>
        <v>2022</v>
      </c>
    </row>
    <row r="5" spans="2:6" ht="12.75" customHeight="1">
      <c r="B5" s="11"/>
      <c r="C5" s="12"/>
      <c r="D5" s="11"/>
      <c r="E5" s="39"/>
      <c r="F5" s="10" t="s">
        <v>2</v>
      </c>
    </row>
    <row r="6" spans="2:9" ht="40.5">
      <c r="B6" s="40">
        <v>1</v>
      </c>
      <c r="C6" s="41" t="s">
        <v>3</v>
      </c>
      <c r="D6" s="42">
        <v>10101</v>
      </c>
      <c r="E6" s="43" t="s">
        <v>14</v>
      </c>
      <c r="F6" s="26">
        <v>1050000</v>
      </c>
      <c r="G6" s="16"/>
      <c r="H6" s="16"/>
      <c r="I6" s="16"/>
    </row>
    <row r="7" spans="2:9" ht="21" customHeight="1">
      <c r="B7" s="44"/>
      <c r="D7" s="45">
        <v>10104</v>
      </c>
      <c r="E7" s="43" t="s">
        <v>15</v>
      </c>
      <c r="F7" s="26">
        <v>0</v>
      </c>
      <c r="G7" s="16"/>
      <c r="H7" s="16"/>
      <c r="I7" s="16"/>
    </row>
    <row r="8" spans="2:9" ht="27">
      <c r="B8" s="44"/>
      <c r="C8" s="46"/>
      <c r="D8" s="47">
        <v>10301</v>
      </c>
      <c r="E8" s="43" t="s">
        <v>16</v>
      </c>
      <c r="F8" s="26">
        <v>855291.77</v>
      </c>
      <c r="G8" s="16"/>
      <c r="H8" s="16"/>
      <c r="I8" s="16"/>
    </row>
    <row r="9" spans="2:9" ht="27">
      <c r="B9" s="44"/>
      <c r="D9" s="48">
        <v>10302</v>
      </c>
      <c r="E9" s="49" t="s">
        <v>17</v>
      </c>
      <c r="F9" s="26"/>
      <c r="G9" s="16"/>
      <c r="H9" s="16"/>
      <c r="I9" s="16"/>
    </row>
    <row r="10" spans="1:9" s="34" customFormat="1" ht="21" customHeight="1">
      <c r="A10"/>
      <c r="B10" s="30"/>
      <c r="C10" s="50" t="s">
        <v>1</v>
      </c>
      <c r="D10" s="30"/>
      <c r="E10" s="51"/>
      <c r="F10" s="52">
        <f>SUM(F6:F9)</f>
        <v>1905291.77</v>
      </c>
      <c r="G10" s="33"/>
      <c r="H10" s="33"/>
      <c r="I10" s="33"/>
    </row>
    <row r="12" ht="15.75">
      <c r="F12" s="35"/>
    </row>
    <row r="14" ht="15.75">
      <c r="C1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25390625" style="0" customWidth="1"/>
    <col min="2" max="2" width="3.25390625" style="1" customWidth="1"/>
    <col min="3" max="3" width="20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130</v>
      </c>
      <c r="D1" s="222"/>
      <c r="E1" s="222"/>
      <c r="F1" s="222"/>
    </row>
    <row r="2" spans="3:6" ht="20.25" customHeight="1">
      <c r="C2" s="2"/>
      <c r="D2" s="2"/>
      <c r="E2" s="2"/>
      <c r="F2" s="2"/>
    </row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2</v>
      </c>
      <c r="C6" s="53" t="s">
        <v>4</v>
      </c>
      <c r="D6" s="54">
        <v>20101</v>
      </c>
      <c r="E6" s="43" t="s">
        <v>19</v>
      </c>
      <c r="F6" s="15">
        <v>490752.72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55">
        <v>20102</v>
      </c>
      <c r="E7" s="43" t="s">
        <v>20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56">
        <v>20103</v>
      </c>
      <c r="E8" s="43" t="s">
        <v>21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57">
        <v>20104</v>
      </c>
      <c r="E9" s="43" t="s">
        <v>22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44"/>
      <c r="D10" s="58">
        <v>20105</v>
      </c>
      <c r="E10" s="49" t="s">
        <v>23</v>
      </c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490752.72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16"/>
  <sheetViews>
    <sheetView zoomScalePageLayoutView="0" workbookViewId="0" topLeftCell="A1">
      <selection activeCell="F11" sqref="F11"/>
    </sheetView>
  </sheetViews>
  <sheetFormatPr defaultColWidth="9.50390625" defaultRowHeight="14.25"/>
  <cols>
    <col min="1" max="1" width="2.25390625" style="0" customWidth="1"/>
    <col min="2" max="2" width="5.125" style="1" customWidth="1"/>
    <col min="3" max="3" width="17.375" style="4" customWidth="1"/>
    <col min="4" max="4" width="6.25390625" style="1" customWidth="1"/>
    <col min="5" max="5" width="29.25390625" style="36" customWidth="1"/>
    <col min="6" max="6" width="15.375" style="5" customWidth="1"/>
    <col min="7" max="16384" width="9.50390625" style="3" customWidth="1"/>
  </cols>
  <sheetData>
    <row r="1" spans="3:6" ht="89.2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54">
        <v>30100</v>
      </c>
      <c r="E6" s="43" t="s">
        <v>25</v>
      </c>
      <c r="F6" s="15">
        <v>88695.25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30.75" customHeight="1">
      <c r="B7" s="44"/>
      <c r="D7" s="45">
        <v>30200</v>
      </c>
      <c r="E7" s="43" t="s">
        <v>26</v>
      </c>
      <c r="F7" s="15">
        <v>360327.26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30300</v>
      </c>
      <c r="E8" s="43" t="s">
        <v>27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30400</v>
      </c>
      <c r="E9" s="43" t="s">
        <v>28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30500</v>
      </c>
      <c r="E10" s="49" t="s">
        <v>29</v>
      </c>
      <c r="F10" s="26">
        <v>708685.8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1157708.31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6" ht="15.75">
      <c r="C16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4">
      <selection activeCell="F10" sqref="F10"/>
    </sheetView>
  </sheetViews>
  <sheetFormatPr defaultColWidth="9.50390625" defaultRowHeight="14.25"/>
  <cols>
    <col min="1" max="1" width="2.50390625" style="0" customWidth="1"/>
    <col min="2" max="2" width="2.75390625" style="1" customWidth="1"/>
    <col min="3" max="3" width="17.3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131</v>
      </c>
      <c r="D1" s="222"/>
      <c r="E1" s="222"/>
      <c r="F1" s="222"/>
    </row>
    <row r="2" ht="12.75" customHeight="1"/>
    <row r="3" spans="2:256" ht="29.25" customHeight="1">
      <c r="B3" s="223" t="s">
        <v>30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4</v>
      </c>
      <c r="C6" s="53" t="s">
        <v>6</v>
      </c>
      <c r="D6" s="54">
        <v>40100</v>
      </c>
      <c r="E6" s="43" t="s">
        <v>31</v>
      </c>
      <c r="F6" s="15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45">
        <v>40200</v>
      </c>
      <c r="E7" s="43" t="s">
        <v>32</v>
      </c>
      <c r="F7" s="15">
        <v>514471.6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40300</v>
      </c>
      <c r="E8" s="43" t="s">
        <v>33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40400</v>
      </c>
      <c r="E9" s="43" t="s">
        <v>34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40500</v>
      </c>
      <c r="E10" s="49" t="s">
        <v>35</v>
      </c>
      <c r="F10" s="26">
        <v>37484.39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551955.99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20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2.25390625" style="0" customWidth="1"/>
    <col min="2" max="2" width="3.75390625" style="1" customWidth="1"/>
    <col min="3" max="3" width="26.8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8.2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36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4.2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5</v>
      </c>
      <c r="C6" s="53" t="s">
        <v>7</v>
      </c>
      <c r="D6" s="42">
        <v>50100</v>
      </c>
      <c r="E6" s="43" t="s">
        <v>37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45">
        <v>50200</v>
      </c>
      <c r="E7" s="43" t="s">
        <v>38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50300</v>
      </c>
      <c r="E8" s="43" t="s">
        <v>39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50400</v>
      </c>
      <c r="E9" s="49" t="s">
        <v>40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5"/>
      <c r="D13" s="3"/>
      <c r="E13" s="3"/>
      <c r="F13" s="35"/>
      <c r="G13" s="16"/>
      <c r="H13" s="16"/>
      <c r="I13" s="16"/>
    </row>
    <row r="14" spans="2:9" ht="15.75" customHeight="1">
      <c r="B14" s="3"/>
      <c r="C14" s="3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  <row r="16" spans="2:9" ht="15.75" customHeight="1">
      <c r="B16" s="3"/>
      <c r="C16" s="3"/>
      <c r="D16" s="3"/>
      <c r="E16" s="3"/>
      <c r="F16" s="35"/>
      <c r="G16" s="16"/>
      <c r="H16" s="16"/>
      <c r="I16" s="16"/>
    </row>
    <row r="17" spans="2:9" ht="15.75" customHeight="1">
      <c r="B17" s="3"/>
      <c r="C17" s="3"/>
      <c r="D17" s="3"/>
      <c r="E17" s="3"/>
      <c r="F17" s="35"/>
      <c r="G17" s="16"/>
      <c r="H17" s="16"/>
      <c r="I17" s="16"/>
    </row>
    <row r="18" spans="2:9" ht="15.75" customHeight="1">
      <c r="B18" s="3"/>
      <c r="C18" s="3"/>
      <c r="D18" s="3"/>
      <c r="E18" s="3"/>
      <c r="F18" s="35"/>
      <c r="G18" s="16"/>
      <c r="H18" s="16"/>
      <c r="I18" s="16"/>
    </row>
    <row r="19" spans="2:9" ht="15.75" customHeight="1">
      <c r="B19" s="3"/>
      <c r="C19" s="3"/>
      <c r="D19" s="3"/>
      <c r="E19" s="3"/>
      <c r="F19" s="35"/>
      <c r="G19" s="16"/>
      <c r="H19" s="16"/>
      <c r="I19" s="16"/>
    </row>
    <row r="20" spans="2:9" ht="15.75" customHeight="1">
      <c r="B20" s="3"/>
      <c r="C20" s="3"/>
      <c r="D20" s="3"/>
      <c r="E20" s="3"/>
      <c r="F20" s="35"/>
      <c r="G20" s="16"/>
      <c r="H20" s="16"/>
      <c r="I20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15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375" style="0" customWidth="1"/>
    <col min="2" max="2" width="5.125" style="1" customWidth="1"/>
    <col min="3" max="3" width="16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1.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41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11"/>
      <c r="C4" s="12"/>
      <c r="D4" s="60"/>
      <c r="E4" s="61"/>
      <c r="F4" s="10">
        <f>'entrata_-_titoli'!D4</f>
        <v>2022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4.25" customHeight="1">
      <c r="B5" s="44"/>
      <c r="C5" s="46"/>
      <c r="D5" s="44"/>
      <c r="E5" s="62"/>
      <c r="F5" s="10" t="s">
        <v>2</v>
      </c>
      <c r="G5" s="16"/>
      <c r="H5" s="16"/>
      <c r="I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6</v>
      </c>
      <c r="C6" s="53" t="s">
        <v>8</v>
      </c>
      <c r="D6" s="42">
        <v>60100</v>
      </c>
      <c r="E6" s="43" t="s">
        <v>42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C7"/>
      <c r="D7" s="45">
        <v>60200</v>
      </c>
      <c r="E7" s="62" t="s">
        <v>43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60300</v>
      </c>
      <c r="E8" s="62" t="s">
        <v>44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60400</v>
      </c>
      <c r="E9" s="36" t="s">
        <v>45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3"/>
      <c r="D13" s="3"/>
      <c r="E13" s="3"/>
      <c r="F13" s="35"/>
      <c r="G13" s="16"/>
      <c r="H13" s="16"/>
      <c r="I13" s="16"/>
    </row>
    <row r="14" spans="2:9" ht="15.75" customHeight="1">
      <c r="B14" s="3"/>
      <c r="C14" s="5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F7" sqref="F7"/>
    </sheetView>
  </sheetViews>
  <sheetFormatPr defaultColWidth="9.50390625" defaultRowHeight="14.25"/>
  <cols>
    <col min="1" max="1" width="2.875" style="0" customWidth="1"/>
    <col min="2" max="2" width="5.125" style="1" customWidth="1"/>
    <col min="3" max="3" width="21.75390625" style="4" customWidth="1"/>
    <col min="4" max="4" width="7.125" style="4" customWidth="1"/>
    <col min="5" max="5" width="15.75390625" style="36" customWidth="1"/>
    <col min="6" max="6" width="15.375" style="5" customWidth="1"/>
    <col min="7" max="16384" width="9.50390625" style="3" customWidth="1"/>
  </cols>
  <sheetData>
    <row r="1" spans="3:6" ht="102.7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12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63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8.5" customHeight="1">
      <c r="B6" s="40">
        <v>1</v>
      </c>
      <c r="C6" s="41" t="s">
        <v>3</v>
      </c>
      <c r="D6" s="64"/>
      <c r="E6" s="65" t="s">
        <v>46</v>
      </c>
      <c r="F6" s="15">
        <v>750000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D7" s="66"/>
      <c r="E7" s="66" t="s">
        <v>117</v>
      </c>
      <c r="F7" s="26">
        <v>855291.77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44"/>
      <c r="D8" s="67"/>
      <c r="E8" s="67" t="s">
        <v>116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114</v>
      </c>
      <c r="F9" s="26">
        <v>300000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115</v>
      </c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0"/>
      <c r="E11" s="59"/>
      <c r="F11" s="32">
        <f>SUM(F6:F10)</f>
        <v>1905291.77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4" ht="15.75">
      <c r="C15" s="5"/>
      <c r="D15" s="5"/>
    </row>
    <row r="16" ht="15.75">
      <c r="H16" s="189"/>
    </row>
    <row r="17" ht="15.75">
      <c r="H17" s="189"/>
    </row>
    <row r="18" ht="15.75">
      <c r="H18" s="189"/>
    </row>
    <row r="19" ht="15.75">
      <c r="H19" s="189"/>
    </row>
    <row r="20" ht="15.75">
      <c r="H20" s="189"/>
    </row>
    <row r="21" ht="15.75">
      <c r="H21" s="189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V34"/>
  <sheetViews>
    <sheetView zoomScalePageLayoutView="0" workbookViewId="0" topLeftCell="A2">
      <selection activeCell="F14" sqref="F14:G30"/>
    </sheetView>
  </sheetViews>
  <sheetFormatPr defaultColWidth="9.50390625" defaultRowHeight="14.25"/>
  <cols>
    <col min="1" max="1" width="2.125" style="0" customWidth="1"/>
    <col min="2" max="2" width="3.625" style="1" customWidth="1"/>
    <col min="3" max="3" width="18.25390625" style="4" customWidth="1"/>
    <col min="4" max="4" width="7.0039062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84.7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>
        <v>2</v>
      </c>
      <c r="C6" s="53" t="s">
        <v>4</v>
      </c>
      <c r="D6" s="64"/>
      <c r="E6" s="64" t="s">
        <v>47</v>
      </c>
      <c r="F6" s="15">
        <v>458956.08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 s="71"/>
      <c r="D7" s="66"/>
      <c r="E7" s="66" t="s">
        <v>48</v>
      </c>
      <c r="F7" s="15">
        <v>3679.67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49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118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137</v>
      </c>
      <c r="F10" s="26">
        <v>28116.97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2"/>
      <c r="E11" s="51"/>
      <c r="F11" s="52">
        <f>SUM(F6:F10)</f>
        <v>490752.72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4" spans="8:10" ht="15.75">
      <c r="H14" s="188"/>
      <c r="I14" s="188"/>
      <c r="J14" s="5"/>
    </row>
    <row r="15" spans="5:12" ht="15.75">
      <c r="E15" s="216"/>
      <c r="F15" s="188"/>
      <c r="G15" s="188"/>
      <c r="H15" s="188"/>
      <c r="I15" s="188"/>
      <c r="J15" s="5"/>
      <c r="K15" s="5"/>
      <c r="L15" s="5"/>
    </row>
    <row r="16" spans="3:12" ht="15.75">
      <c r="C16" s="5"/>
      <c r="D16" s="5"/>
      <c r="E16" s="216"/>
      <c r="F16" s="188"/>
      <c r="G16" s="188"/>
      <c r="H16" s="188"/>
      <c r="I16" s="188"/>
      <c r="J16" s="5"/>
      <c r="K16" s="5"/>
      <c r="L16" s="5"/>
    </row>
    <row r="17" spans="5:12" ht="15.75">
      <c r="E17" s="216"/>
      <c r="F17" s="188"/>
      <c r="H17" s="188"/>
      <c r="I17" s="188"/>
      <c r="J17" s="5"/>
      <c r="K17" s="5"/>
      <c r="L17" s="5"/>
    </row>
    <row r="18" spans="5:12" ht="15.75">
      <c r="E18" s="216"/>
      <c r="F18" s="188"/>
      <c r="H18" s="188"/>
      <c r="I18" s="188"/>
      <c r="J18" s="5"/>
      <c r="K18" s="5"/>
      <c r="L18" s="5"/>
    </row>
    <row r="19" spans="5:12" ht="15.75">
      <c r="E19" s="216"/>
      <c r="F19" s="188"/>
      <c r="H19" s="188"/>
      <c r="I19" s="188"/>
      <c r="J19" s="5"/>
      <c r="K19" s="5"/>
      <c r="L19" s="5"/>
    </row>
    <row r="20" spans="5:12" ht="15.75">
      <c r="E20" s="216"/>
      <c r="F20" s="188"/>
      <c r="H20" s="188"/>
      <c r="I20" s="188"/>
      <c r="J20" s="5"/>
      <c r="K20" s="5"/>
      <c r="L20" s="5"/>
    </row>
    <row r="21" spans="5:12" ht="15.75">
      <c r="E21" s="216"/>
      <c r="F21" s="188"/>
      <c r="G21" s="188"/>
      <c r="H21" s="188"/>
      <c r="I21" s="5"/>
      <c r="J21" s="5"/>
      <c r="K21" s="5"/>
      <c r="L21" s="5"/>
    </row>
    <row r="22" spans="5:12" ht="15.75">
      <c r="E22" s="216"/>
      <c r="F22" s="188"/>
      <c r="G22" s="188"/>
      <c r="H22" s="5"/>
      <c r="I22" s="5"/>
      <c r="J22" s="5"/>
      <c r="K22" s="5"/>
      <c r="L22" s="5"/>
    </row>
    <row r="23" spans="5:12" ht="15.75">
      <c r="E23" s="216"/>
      <c r="F23" s="188"/>
      <c r="G23" s="188"/>
      <c r="H23" s="5"/>
      <c r="I23" s="5"/>
      <c r="J23" s="5"/>
      <c r="K23" s="5"/>
      <c r="L23" s="5"/>
    </row>
    <row r="24" spans="5:12" ht="15.75">
      <c r="E24" s="216"/>
      <c r="F24" s="188"/>
      <c r="G24" s="188"/>
      <c r="H24" s="5"/>
      <c r="I24" s="5"/>
      <c r="J24" s="5"/>
      <c r="K24" s="5"/>
      <c r="L24" s="5"/>
    </row>
    <row r="25" spans="5:12" ht="15.75">
      <c r="E25" s="216"/>
      <c r="F25" s="188"/>
      <c r="G25" s="188"/>
      <c r="K25" s="5"/>
      <c r="L25" s="5"/>
    </row>
    <row r="26" spans="5:12" ht="15.75">
      <c r="E26" s="216"/>
      <c r="F26" s="188"/>
      <c r="G26" s="188"/>
      <c r="K26" s="5"/>
      <c r="L26" s="5"/>
    </row>
    <row r="27" spans="5:12" ht="15.75">
      <c r="E27" s="216"/>
      <c r="F27" s="188"/>
      <c r="G27" s="188"/>
      <c r="K27" s="5"/>
      <c r="L27" s="5"/>
    </row>
    <row r="28" spans="5:12" ht="15.75">
      <c r="E28" s="216"/>
      <c r="F28" s="188"/>
      <c r="G28" s="188"/>
      <c r="K28" s="5"/>
      <c r="L28" s="5"/>
    </row>
    <row r="29" spans="5:12" ht="15.75">
      <c r="E29" s="216"/>
      <c r="G29" s="5"/>
      <c r="K29" s="5"/>
      <c r="L29" s="5"/>
    </row>
    <row r="30" spans="5:12" ht="15.75">
      <c r="E30" s="216"/>
      <c r="F30" s="188"/>
      <c r="G30" s="5"/>
      <c r="K30" s="5"/>
      <c r="L30" s="5"/>
    </row>
    <row r="31" spans="5:12" ht="15.75">
      <c r="E31" s="216"/>
      <c r="G31" s="5"/>
      <c r="K31" s="5"/>
      <c r="L31" s="5"/>
    </row>
    <row r="32" spans="5:12" ht="15.75">
      <c r="E32" s="216"/>
      <c r="F32" s="188"/>
      <c r="G32" s="188"/>
      <c r="H32" s="188"/>
      <c r="I32" s="188"/>
      <c r="J32" s="188"/>
      <c r="K32" s="5"/>
      <c r="L32" s="5"/>
    </row>
    <row r="33" spans="5:12" ht="15.75">
      <c r="E33" s="190"/>
      <c r="G33" s="5"/>
      <c r="H33" s="5"/>
      <c r="I33" s="5"/>
      <c r="J33" s="5"/>
      <c r="K33" s="5"/>
      <c r="L33" s="5"/>
    </row>
    <row r="34" spans="5:12" ht="15.75">
      <c r="E34" s="190"/>
      <c r="G34" s="5"/>
      <c r="H34" s="5"/>
      <c r="I34" s="5"/>
      <c r="J34" s="5"/>
      <c r="K34" s="5"/>
      <c r="L3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Patuelli</dc:creator>
  <cp:keywords/>
  <dc:description/>
  <cp:lastModifiedBy>Tonino Tiengo</cp:lastModifiedBy>
  <cp:lastPrinted>2023-06-01T13:30:24Z</cp:lastPrinted>
  <dcterms:created xsi:type="dcterms:W3CDTF">2009-04-16T11:32:48Z</dcterms:created>
  <dcterms:modified xsi:type="dcterms:W3CDTF">2023-06-09T09:06:58Z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