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S:\Shared with me\Ragioneria Borso\Ragioneria\PERSONALE\PERFORMANCE\METODOLOGIA MISURAZIONE\"/>
    </mc:Choice>
  </mc:AlternateContent>
  <xr:revisionPtr revIDLastSave="0" documentId="13_ncr:1_{193930B0-3CED-4777-AB4A-B7510782D0FE}" xr6:coauthVersionLast="47" xr6:coauthVersionMax="47" xr10:uidLastSave="{00000000-0000-0000-0000-000000000000}"/>
  <bookViews>
    <workbookView xWindow="-120" yWindow="-120" windowWidth="19440" windowHeight="15000" tabRatio="840" activeTab="4" xr2:uid="{00000000-000D-0000-FFFF-FFFF00000000}"/>
  </bookViews>
  <sheets>
    <sheet name="NOTE" sheetId="2" r:id="rId1"/>
    <sheet name="Area Operatori e O. Esperti" sheetId="22" r:id="rId2"/>
    <sheet name="Area Istruttori" sheetId="21" r:id="rId3"/>
    <sheet name="Area Funzionari e EQ" sheetId="15" r:id="rId4"/>
    <sheet name="Incarichi di  E.Q.-Dirigenti" sheetId="11" r:id="rId5"/>
    <sheet name="Performance_valutazione" sheetId="27" r:id="rId6"/>
    <sheet name="Obiettivi_Dirigenti_EQ" sheetId="18" r:id="rId7"/>
    <sheet name="Obiettivi_Dipendenti_Ip_A" sheetId="20" r:id="rId8"/>
    <sheet name="Obiettivi_Dipendenti_B)" sheetId="28" r:id="rId9"/>
    <sheet name="Ponderazioni_dif" sheetId="23" r:id="rId10"/>
    <sheet name="Ponderazioni_uguali" sheetId="24" r:id="rId11"/>
    <sheet name="POLA c. abilitanti e attuazione" sheetId="31" r:id="rId12"/>
    <sheet name="POLA Perf. org.va e impatto" sheetId="30" r:id="rId13"/>
    <sheet name="Performance organizzativa" sheetId="29" r:id="rId14"/>
  </sheets>
  <definedNames>
    <definedName name="_xlnm.Print_Area" localSheetId="3">'Area Funzionari e EQ'!$B$1:$M$83</definedName>
    <definedName name="_xlnm.Print_Area" localSheetId="2">'Area Istruttori'!$B$1:$M$81</definedName>
    <definedName name="_xlnm.Print_Area" localSheetId="1">'Area Operatori e O. Esperti'!$B$1:$M$81</definedName>
    <definedName name="_xlnm.Print_Area" localSheetId="4">'Incarichi di  E.Q.-Dirigenti'!$B$1:$M$82</definedName>
    <definedName name="_xlnm.Print_Area" localSheetId="8">'Obiettivi_Dipendenti_B)'!$B$1:$K$82</definedName>
    <definedName name="_xlnm.Print_Area" localSheetId="7">Obiettivi_Dipendenti_Ip_A!$B$1:$K$18</definedName>
    <definedName name="_xlnm.Print_Area" localSheetId="6">Obiettivi_Dirigenti_EQ!$B$1:$K$84</definedName>
    <definedName name="_xlnm.Print_Area" localSheetId="5">Performance_valutazione!$B:$K</definedName>
    <definedName name="_xlnm.Print_Area" localSheetId="12">'POLA Perf. org.va e impatto'!$A:$L</definedName>
    <definedName name="_xlnm.Print_Area" localSheetId="9">Ponderazioni_dif!$B:$T</definedName>
    <definedName name="_xlnm.Print_Area" localSheetId="10">Ponderazioni_uguali!$B:$T</definedName>
  </definedNames>
  <calcPr calcId="181029"/>
</workbook>
</file>

<file path=xl/calcChain.xml><?xml version="1.0" encoding="utf-8"?>
<calcChain xmlns="http://schemas.openxmlformats.org/spreadsheetml/2006/main">
  <c r="G8" i="31" l="1"/>
  <c r="C18" i="29" s="1"/>
  <c r="D18" i="29" s="1"/>
  <c r="K17" i="30"/>
  <c r="I17" i="30"/>
  <c r="G17" i="30"/>
  <c r="C21" i="29" s="1"/>
  <c r="D21" i="29" s="1"/>
  <c r="K17" i="31"/>
  <c r="I17" i="31"/>
  <c r="K7" i="30"/>
  <c r="I7" i="30"/>
  <c r="G7" i="30"/>
  <c r="C20" i="29" s="1"/>
  <c r="D20" i="29" s="1"/>
  <c r="K8" i="31"/>
  <c r="I8" i="31"/>
  <c r="G17" i="31"/>
  <c r="C19" i="29" s="1"/>
  <c r="D19" i="29" s="1"/>
  <c r="N3" i="30"/>
  <c r="O3" i="30" s="1"/>
  <c r="N4" i="30" s="1"/>
  <c r="G10" i="29"/>
  <c r="C12" i="29" l="1"/>
  <c r="F6" i="29" s="1"/>
  <c r="G6" i="29" s="1"/>
  <c r="G5" i="29"/>
  <c r="G11" i="29" l="1"/>
  <c r="C17" i="29" s="1"/>
  <c r="D17" i="29" s="1"/>
  <c r="D22" i="29" s="1"/>
  <c r="K76" i="28"/>
  <c r="K59" i="28"/>
  <c r="K61" i="28"/>
  <c r="K56" i="28"/>
  <c r="K35" i="28"/>
  <c r="K18" i="28"/>
  <c r="K19" i="28"/>
  <c r="K20" i="28"/>
  <c r="K75" i="27"/>
  <c r="K66" i="18"/>
  <c r="K50" i="18"/>
  <c r="K34" i="18"/>
  <c r="J48" i="18"/>
  <c r="J47" i="18"/>
  <c r="J46" i="18"/>
  <c r="J79" i="18"/>
  <c r="K82" i="18"/>
  <c r="J78" i="18"/>
  <c r="J63" i="18"/>
  <c r="J62" i="18"/>
  <c r="J30" i="18"/>
  <c r="K18" i="18"/>
  <c r="J31" i="18"/>
  <c r="J28" i="18"/>
  <c r="M41" i="11"/>
  <c r="J76" i="18"/>
  <c r="K17" i="18"/>
  <c r="M48" i="22"/>
  <c r="M61" i="22"/>
  <c r="M62" i="22" s="1"/>
  <c r="L67" i="22" s="1"/>
  <c r="M67" i="22" s="1"/>
  <c r="M47" i="22"/>
  <c r="M46" i="22"/>
  <c r="M45" i="22"/>
  <c r="M40" i="22"/>
  <c r="M39" i="22"/>
  <c r="M38" i="22"/>
  <c r="M33" i="22"/>
  <c r="M32" i="22"/>
  <c r="M31" i="22"/>
  <c r="M30" i="22"/>
  <c r="M25" i="22"/>
  <c r="M24" i="22"/>
  <c r="M23" i="22"/>
  <c r="M22" i="22"/>
  <c r="M48" i="21"/>
  <c r="M61" i="21"/>
  <c r="M62" i="21" s="1"/>
  <c r="L67" i="21" s="1"/>
  <c r="M67" i="21" s="1"/>
  <c r="M47" i="21"/>
  <c r="M46" i="21"/>
  <c r="M45" i="21"/>
  <c r="M40" i="21"/>
  <c r="M39" i="21"/>
  <c r="M38" i="21"/>
  <c r="M33" i="21"/>
  <c r="M32" i="21"/>
  <c r="M31" i="21"/>
  <c r="M30" i="21"/>
  <c r="M25" i="21"/>
  <c r="M24" i="21"/>
  <c r="M23" i="21"/>
  <c r="M22" i="21"/>
  <c r="K16" i="20"/>
  <c r="J60" i="18"/>
  <c r="K15" i="20"/>
  <c r="J44" i="18"/>
  <c r="K16" i="18"/>
  <c r="K15" i="18"/>
  <c r="M41" i="15"/>
  <c r="M50" i="15"/>
  <c r="M63" i="15"/>
  <c r="M64" i="15" s="1"/>
  <c r="L69" i="15" s="1"/>
  <c r="M69" i="15" s="1"/>
  <c r="M49" i="15"/>
  <c r="M48" i="15"/>
  <c r="M47" i="15"/>
  <c r="M42" i="15"/>
  <c r="M40" i="15"/>
  <c r="M39" i="15"/>
  <c r="M34" i="15"/>
  <c r="M33" i="15"/>
  <c r="M32" i="15"/>
  <c r="M31" i="15"/>
  <c r="M26" i="15"/>
  <c r="M25" i="15"/>
  <c r="M24" i="15"/>
  <c r="M23" i="15"/>
  <c r="M22" i="15"/>
  <c r="M63" i="11"/>
  <c r="M64" i="11" s="1"/>
  <c r="L69" i="11" s="1"/>
  <c r="M69" i="11" s="1"/>
  <c r="M22" i="11"/>
  <c r="M23" i="11"/>
  <c r="M24" i="11"/>
  <c r="M25" i="11"/>
  <c r="M26" i="11"/>
  <c r="M31" i="11"/>
  <c r="M32" i="11"/>
  <c r="M33" i="11"/>
  <c r="M34" i="11"/>
  <c r="M39" i="11"/>
  <c r="M40" i="11"/>
  <c r="M42" i="11"/>
  <c r="M47" i="11"/>
  <c r="M48" i="11"/>
  <c r="M49" i="11"/>
  <c r="M50" i="11"/>
  <c r="K62" i="28" l="1"/>
  <c r="J82" i="18"/>
  <c r="J83" i="18" s="1"/>
  <c r="E18" i="18" s="1"/>
  <c r="M49" i="21"/>
  <c r="M56" i="21" s="1"/>
  <c r="M26" i="22"/>
  <c r="M53" i="22" s="1"/>
  <c r="M43" i="15"/>
  <c r="M57" i="15" s="1"/>
  <c r="M35" i="11"/>
  <c r="M56" i="11" s="1"/>
  <c r="K21" i="28"/>
  <c r="M35" i="15"/>
  <c r="M56" i="15" s="1"/>
  <c r="M27" i="11"/>
  <c r="M55" i="11" s="1"/>
  <c r="K18" i="20"/>
  <c r="J34" i="18"/>
  <c r="J35" i="18" s="1"/>
  <c r="E15" i="18" s="1"/>
  <c r="M51" i="11"/>
  <c r="M58" i="11" s="1"/>
  <c r="M27" i="15"/>
  <c r="M55" i="15" s="1"/>
  <c r="M34" i="22"/>
  <c r="M54" i="22" s="1"/>
  <c r="J50" i="18"/>
  <c r="J51" i="18" s="1"/>
  <c r="E16" i="18" s="1"/>
  <c r="M26" i="21"/>
  <c r="M53" i="21" s="1"/>
  <c r="M43" i="11"/>
  <c r="M57" i="11" s="1"/>
  <c r="M41" i="22"/>
  <c r="M55" i="22" s="1"/>
  <c r="K19" i="18"/>
  <c r="M41" i="21"/>
  <c r="M55" i="21" s="1"/>
  <c r="J66" i="18"/>
  <c r="J67" i="18" s="1"/>
  <c r="E17" i="18" s="1"/>
  <c r="M51" i="15"/>
  <c r="M58" i="15" s="1"/>
  <c r="M34" i="21"/>
  <c r="M54" i="21" s="1"/>
  <c r="M49" i="22"/>
  <c r="M56" i="22" s="1"/>
  <c r="M57" i="22" l="1"/>
  <c r="L66" i="22" s="1"/>
  <c r="M66" i="22" s="1"/>
  <c r="M68" i="22" s="1"/>
  <c r="M59" i="11"/>
  <c r="L68" i="11" s="1"/>
  <c r="M68" i="11" s="1"/>
  <c r="M70" i="11" s="1"/>
  <c r="M57" i="21"/>
  <c r="L66" i="21" s="1"/>
  <c r="M66" i="21" s="1"/>
  <c r="M68" i="21" s="1"/>
  <c r="M59" i="15"/>
  <c r="L68" i="15" s="1"/>
  <c r="M68" i="15" s="1"/>
  <c r="M70" i="15" s="1"/>
</calcChain>
</file>

<file path=xl/sharedStrings.xml><?xml version="1.0" encoding="utf-8"?>
<sst xmlns="http://schemas.openxmlformats.org/spreadsheetml/2006/main" count="1066" uniqueCount="365">
  <si>
    <t>Cognome e nome del valutato</t>
  </si>
  <si>
    <t>Periodo di valutazione</t>
  </si>
  <si>
    <t>Profilo professionale</t>
  </si>
  <si>
    <t>Responsabile della valutazione</t>
  </si>
  <si>
    <t>ELEMENTI DI VALUTAZIONE</t>
  </si>
  <si>
    <t>TOTALE PONDERATO</t>
  </si>
  <si>
    <t>AREA DEI RISULTATI</t>
  </si>
  <si>
    <t>VALUTAZIONE COMPLESSIVA</t>
  </si>
  <si>
    <t>Eventuali osservazioni e interventi proposti</t>
  </si>
  <si>
    <t>Eventuali osservazioni in merito alla valutazione sopra espressa</t>
  </si>
  <si>
    <t>Data</t>
  </si>
  <si>
    <t>Firma del valutatore</t>
  </si>
  <si>
    <t>Firma del valutato</t>
  </si>
  <si>
    <t>è impostato a 100: modificando quest'ultimo si aggiorna automaticamente il peso degli obiettivi sul totale</t>
  </si>
  <si>
    <t>della valutazione.</t>
  </si>
  <si>
    <t>AREA DEI COMPORTAMENTI ORGANIZZATIVI/COMPETENZE</t>
  </si>
  <si>
    <t>Settore</t>
  </si>
  <si>
    <t>A</t>
  </si>
  <si>
    <t>Non adeguato al ruolo</t>
  </si>
  <si>
    <t>B</t>
  </si>
  <si>
    <t>Non completamente adeguato</t>
  </si>
  <si>
    <t>C</t>
  </si>
  <si>
    <t>Adeguato al ruolo</t>
  </si>
  <si>
    <t>D</t>
  </si>
  <si>
    <t>Pienamente adeguato al ruolo</t>
  </si>
  <si>
    <t>E</t>
  </si>
  <si>
    <t>Eccellente supera ampliamente le aspettative del ruolo</t>
  </si>
  <si>
    <t>da 29 a 30</t>
  </si>
  <si>
    <t>da 26 a 28,99</t>
  </si>
  <si>
    <t>da 20 a 25,99</t>
  </si>
  <si>
    <t>da 15 a 19,99</t>
  </si>
  <si>
    <t>da 0 a 14,99</t>
  </si>
  <si>
    <t>Fascia</t>
  </si>
  <si>
    <t>Punteggio</t>
  </si>
  <si>
    <t>Punteggio Ponderato</t>
  </si>
  <si>
    <t>Peso</t>
  </si>
  <si>
    <t>Capacità di svolgere le attività lavorative attribuite con la professionalità necessaria e di realizzare gli obiettivi di lavoro di competenza</t>
  </si>
  <si>
    <t>Capacità di diversificare e sviluppare le competenze che comportino allargamento ed arricchimento del ruolo ricoperto</t>
  </si>
  <si>
    <t>VALUTAZIONE TOTALE COMPORTAMENTI ORGANIZZATIVI/COMPETENZE</t>
  </si>
  <si>
    <t>VALUTAZIONE OBIETTIVI</t>
  </si>
  <si>
    <t>Disponibilità ed elasticità nell'interpretazione del proprio ruolo; disponibilità a svolgere attività collaterali al ruolo o non richieste normalmente dalla posizione</t>
  </si>
  <si>
    <t>Capacità di svolgere le attività lavorative attribuite con la perizia necessaria e di realizzare gli obiettivi di lavoro di competenza</t>
  </si>
  <si>
    <t>NOTE METODOLOGICHE</t>
  </si>
  <si>
    <t>N°</t>
  </si>
  <si>
    <t>Descrizione</t>
  </si>
  <si>
    <t>Peso (1)</t>
  </si>
  <si>
    <t>(1 * 2)</t>
  </si>
  <si>
    <t>0-14</t>
  </si>
  <si>
    <t>15-19</t>
  </si>
  <si>
    <t>20-25</t>
  </si>
  <si>
    <t>26-28</t>
  </si>
  <si>
    <t>29-30</t>
  </si>
  <si>
    <t>VALUTAZIONE FINALE</t>
  </si>
  <si>
    <t>Azioni / Attivita’</t>
  </si>
  <si>
    <t>Scadenza</t>
  </si>
  <si>
    <t>% Realizzazione</t>
  </si>
  <si>
    <t>Valore effettivo</t>
  </si>
  <si>
    <t>% raggiungimento</t>
  </si>
  <si>
    <t>Indicatore</t>
  </si>
  <si>
    <t>Fascia di Valutazione (2)</t>
  </si>
  <si>
    <t xml:space="preserve">Riepilogo Obiettivi                                                                             </t>
  </si>
  <si>
    <t>Formula di calcolo</t>
  </si>
  <si>
    <t>Valori attesi</t>
  </si>
  <si>
    <t>Soggetto valutato</t>
  </si>
  <si>
    <t>Categoria e Profilo professionale</t>
  </si>
  <si>
    <t>Settore/Unità organizzativa di riferimento</t>
  </si>
  <si>
    <t>Soggetto Valutatore</t>
  </si>
  <si>
    <t>Totale % realizzazione Azioni/Attività</t>
  </si>
  <si>
    <t>Obiettivo n</t>
  </si>
  <si>
    <t>Descrizione sintetica degli obiettivi o delle attività dell'unità di appartenenza</t>
  </si>
  <si>
    <t>Aree di intervento o elenco obiettivi:
……
……</t>
  </si>
  <si>
    <t xml:space="preserve">VALUTAZIONE DEL CONTRIBUTO AL RAGGIUNGIMENTO DEGLI OBIETTIVI DELL’UNITA’ DI  APPARTENENZA                                                                                                                                 </t>
  </si>
  <si>
    <t>Attuazione di tutte le misure del Piano di competenza</t>
  </si>
  <si>
    <t>Capacità di diversificare e sviluppare le competenze che comportino allargamento ed arricchimento dei compiti assegnati e del profilo professionale.</t>
  </si>
  <si>
    <t>n</t>
  </si>
  <si>
    <t>Obiettivo 1</t>
  </si>
  <si>
    <t>L’obiettivo non è stato raggiunto</t>
  </si>
  <si>
    <t>L’obiettivo è stato conseguito  a livello sufficiente</t>
  </si>
  <si>
    <t>L’obiettivo è stato pienamente cons-eguito</t>
  </si>
  <si>
    <t>L'obiettivo è stato parzialmente raggiunto</t>
  </si>
  <si>
    <t>L’obiettivo è stato conseguito e superato</t>
  </si>
  <si>
    <t>Rendimento</t>
  </si>
  <si>
    <t>Integrazione nell'organizzazione</t>
  </si>
  <si>
    <t>Capacità organizzative e gestionali</t>
  </si>
  <si>
    <t>Competenze</t>
  </si>
  <si>
    <t>Gruppi Professionali</t>
  </si>
  <si>
    <t>Fat.1</t>
  </si>
  <si>
    <t>Fat.2</t>
  </si>
  <si>
    <t>Fat.3</t>
  </si>
  <si>
    <t>Fat.4</t>
  </si>
  <si>
    <t>Fat.5</t>
  </si>
  <si>
    <t>tutti i profili</t>
  </si>
  <si>
    <t xml:space="preserve">1. Valutazione dei risultati in relazione agli obiettivi individuali assegnati </t>
  </si>
  <si>
    <t xml:space="preserve">PONDERAZIONE DEI FATTORI DI VALUTAZIONE INDIFFERENZIATA </t>
  </si>
  <si>
    <t>Formazione in tema di anticorruzione svolta durante l'anno</t>
  </si>
  <si>
    <t>valore assoluto</t>
  </si>
  <si>
    <t>Durante l'anno, rispetto dei termini delle misure obbligatorie e ulteriori di responsabilità</t>
  </si>
  <si>
    <t>Esempio: Numero di misure anticorruzione attivate</t>
  </si>
  <si>
    <t>Esempio: ore di formazione realizzate</t>
  </si>
  <si>
    <t>Obiettivo 1 (descrivere contenuto):</t>
  </si>
  <si>
    <t>Obiettivo 3 (descrivere contenuto):</t>
  </si>
  <si>
    <t>Obiettivo n (descrivere contenuto):</t>
  </si>
  <si>
    <t xml:space="preserve"> Il peso tra comportamenti/competenze e obiettivi dovrà riportare i pesi relativi definiti dall'ente; nei fogli si adotta un modello in cui il peso degli obiettivi cresce al crescere della categoria.</t>
  </si>
  <si>
    <t>N.1</t>
  </si>
  <si>
    <t>N.2</t>
  </si>
  <si>
    <t xml:space="preserve">% Ragg. Indicatori </t>
  </si>
  <si>
    <t>Obiettivo 3</t>
  </si>
  <si>
    <t xml:space="preserve">Totale % realizzazione Indicatori </t>
  </si>
  <si>
    <t>Totale % realizzazione Indicatori finale (&lt; o = 100%)</t>
  </si>
  <si>
    <t>La valutazione finale si tradurrà per ogni singolo obiettivo in una valutazione complessiva in fasce, che tiene conto anche della complessità del risultato da raggiungere, dell’innovatività, dell’impatto sulla realtà di riferimento, sulla soddisfazione effettiva dei bisogni degli utenti finali.</t>
  </si>
  <si>
    <t>La valutazione finale si tradurrà nel contributo effettivo dato dal soggetto valutato al raggiungimento degli obiettivi dell'Unità Organizzativa di appartenenza e/o obiettivi trasversali e/o di Ente</t>
  </si>
  <si>
    <t>Contributo non adeguato</t>
  </si>
  <si>
    <t>Contributo  parzialmente adeguato</t>
  </si>
  <si>
    <t>Contributo adeguato</t>
  </si>
  <si>
    <t xml:space="preserve">Contributo eccellente </t>
  </si>
  <si>
    <t>Contributo più che adeguato</t>
  </si>
  <si>
    <t>Capacità di relazioni con i colleghi, volte alla realizzazione del lavoro e allo scambio di informazioni;  atteggiamento delle relazioni e livello di disponibilità; adeguatezza delle forme di comunicazione.</t>
  </si>
  <si>
    <t>In situazioni di scarsità di tempo capacità di affrontare le situazioni senza pregiudicare i risultati finali.
Rendimento lavorativo rispetto al ruolo e alle richieste dell'unità organizzativa.</t>
  </si>
  <si>
    <t>In situazioni di scarsità di tempo capacità di affrontare le situazioni senza pregiudicare i risultati finali. Spirito di iniziativa anche in assenza di direttive e informazioni dettagliate. Rendimento lavorativo rispetto al ruolo e alle richieste dell'unità organizzativa.</t>
  </si>
  <si>
    <t>Sensibilità alle esigenze degli utenti, capacità di rilevare i loro bisogni e il livello del servizio richiesto, capacità di orientare il proprio comportamento organizzativo in relazione alle esigenze rilevate.</t>
  </si>
  <si>
    <t>Capacità di gestione delle relazioni con i colleghi, volte alla condivisione di valori comuni, alla realizzazione dei servizi dell’ente e allo scambio di informazioni strategiche.</t>
  </si>
  <si>
    <t xml:space="preserve">
</t>
  </si>
  <si>
    <t>Qualità dei risultati ottenuti. Attenzione dimostrata al risultato. Livello dell'impegno ed efficacia nello svolgere il proprio ruolo</t>
  </si>
  <si>
    <t>Consapevolezza del proprio ruolo all'interno dell'organizzazione, capacità di integrazione con gli altri, flessibilità nel recepire le esigenze dei colleghi anche se di uffici diversi; qualità dei pareri ed informazioni scambiate. Capacità di fornire un contributo positivo e orientamento al risultato finale, senza personalizzazioni e protagonismi, in un'ottica di superamento di logiche settoriali/di ufficio.</t>
  </si>
  <si>
    <t>Consapevolezza del proprio ruolo all'interno dell'organizzazione, capacità di integrazione con gli altri, flessibilità nel recepire le esigenze degli altri settori/unità favorendo lo scambio di flussi di  informazioni. Capacità di fornire un contributo positivo e capacità di avere una visione del lavoro orientata al risultato finale, senza personalizzazioni e protagonismi in un'ottica di superamento di logiche settoriali/di ufficio.</t>
  </si>
  <si>
    <t xml:space="preserve">Orientamento ai risultati finali propri e del servizio di appartenenza, orientamento al servizio complessivo. Qualità e affidabilità delle attività,  puntualità, precisione ed efficienza nei  risultati finali. </t>
  </si>
  <si>
    <t>Flessibilità e ed elasticità nell'interpretazione del proprio ruolo e dei mutamenti organizzativi</t>
  </si>
  <si>
    <t xml:space="preserve">Capacità di motivare le persone, facendo un uso equilibrato delle funzioni di direzione e della facoltà di delega, gestendo con padronanza e determinazione anche le situazioni di lavoro imprevisto. Capacità di applicare gli strumenti di gestione e valutazione del personale. Capacità di valutazione dei collaboratori (quando richiesta), tale da determinare la personalizzazione/differenziazione delle valutazioni individuali e  la selettività delle stesse. </t>
  </si>
  <si>
    <t xml:space="preserve">Data </t>
  </si>
  <si>
    <t xml:space="preserve">Valutazione complessiva del contributo al raggiungimento degli obiettivi assegnati all'unità di riferimento </t>
  </si>
  <si>
    <t>Scheda da utilizzare per i Dipendenti</t>
  </si>
  <si>
    <t xml:space="preserve">Nei fogli contenuti in questa cartella è stata riprodotta  la scheda di valutazione relativa alla metodologia di valutazione della Performance individuale del  Centro studi della Marca Trevigiana.  In particolare si fa riferimento all'ipotesi di ponderazione dei fattori di valutazione che varia per categorie e singoli fattori. </t>
  </si>
  <si>
    <t>SCHEDA DEGLI OBIETTIVI DUP SEZIONE STRATEGICA</t>
  </si>
  <si>
    <t>Missione:</t>
  </si>
  <si>
    <t>Esercizi di riferimento</t>
  </si>
  <si>
    <t>Obiettivo: titolo</t>
  </si>
  <si>
    <t>Finalità  e risultati da raggiungere:</t>
  </si>
  <si>
    <t>SCHEDA DEGLI OBIETTIVI DUP SEZIONE OPERATIVA</t>
  </si>
  <si>
    <t>Programma:</t>
  </si>
  <si>
    <t>Responsabile:</t>
  </si>
  <si>
    <t>Settore:</t>
  </si>
  <si>
    <t xml:space="preserve">Centro di responsabilità/ di costo </t>
  </si>
  <si>
    <t>Amministratore di riferimento:</t>
  </si>
  <si>
    <t xml:space="preserve">Tipologia: </t>
  </si>
  <si>
    <r>
      <rPr>
        <b/>
        <sz val="9"/>
        <rFont val="Arial"/>
        <family val="2"/>
      </rPr>
      <t>Gestionale</t>
    </r>
    <r>
      <rPr>
        <sz val="9"/>
        <rFont val="Arial"/>
        <family val="2"/>
      </rPr>
      <t xml:space="preserve"> □</t>
    </r>
  </si>
  <si>
    <r>
      <rPr>
        <b/>
        <sz val="9"/>
        <rFont val="Arial"/>
        <family val="2"/>
      </rPr>
      <t>Esecutivo/attività</t>
    </r>
    <r>
      <rPr>
        <sz val="9"/>
        <rFont val="Arial"/>
        <family val="2"/>
      </rPr>
      <t xml:space="preserve"> □</t>
    </r>
  </si>
  <si>
    <t>Fasi (obbligatorio per obiettivi gestionali)</t>
  </si>
  <si>
    <t>Totale % realizzazione delle Fasi</t>
  </si>
  <si>
    <t>Indicatore (descrizione) (obbligatorio per gli obiettivi gestionali)</t>
  </si>
  <si>
    <t>Peso % (non obbligatorio)</t>
  </si>
  <si>
    <t xml:space="preserve">Valore atteso </t>
  </si>
  <si>
    <t xml:space="preserve">Valore effettivo </t>
  </si>
  <si>
    <t xml:space="preserve">Le risorse umane e strumentali  possono essere attribuite a livello di area/settore o a livello di alcuni o tutti gli Obiettivi Gestionali </t>
  </si>
  <si>
    <t>Risorse umane (Solo per obiettivo gestionale e solo se ritenuto utile)</t>
  </si>
  <si>
    <t>Part-time (in % su 36 ore)</t>
  </si>
  <si>
    <t>Categoria</t>
  </si>
  <si>
    <t>% tempo lavorato</t>
  </si>
  <si>
    <t xml:space="preserve">Es. part-time al 75% </t>
  </si>
  <si>
    <t>Risorse strumentali (Solo per obiettivo gestionale e solo se ritenuto utile)</t>
  </si>
  <si>
    <t>Numero</t>
  </si>
  <si>
    <t>Responsabile (che viene valutato):</t>
  </si>
  <si>
    <t xml:space="preserve">Esercizio di riferimento </t>
  </si>
  <si>
    <t>Obiettivo per la valutazione individuale: titolo</t>
  </si>
  <si>
    <t xml:space="preserve">Fasi </t>
  </si>
  <si>
    <t>Ipotesi B) Scheda da utilizzare per i dipendenti cui vengono attribuiti obiettivi</t>
  </si>
  <si>
    <t>SCHEDA OBIETTIVI PER DIPENDENTI</t>
  </si>
  <si>
    <t>Obiettivo 1 per la valutazione individuale: titolo</t>
  </si>
  <si>
    <t>Obiettivo 2 per la valutazione individuale: titolo</t>
  </si>
  <si>
    <t>Obiettivo 3 per la valutazione individuale: titolo</t>
  </si>
  <si>
    <t>SCHEDA DI VALUTAZIONE PER DIPENDENTI CHE VENGONO VALUTATI SUL LORO CONTRIBUTO AL RAGGIUNGIMENTO DEGLI OBIETTIVI DELL’UNITA’ ORGANIZZATIVA DI APPARTENENZA E/O OBIETTIVI TRASVERSALI E/O DI ENTE (IPOTESI A)</t>
  </si>
  <si>
    <t>Il peso dei risultati è basato (solo a titolo esemplificativo) sulla scelta dell'ipotesi del manuale di valutazione della performance individuale, in cui i dipendenti sono valutati sul  contributo al raggiungimento degli obiettivi assegnati all'unità di riferimento; si può adattare questa parte alle scelte effettuate dall'ente.</t>
  </si>
  <si>
    <t>INDICATORE</t>
  </si>
  <si>
    <t>FATTORI</t>
  </si>
  <si>
    <t>RISULTATO</t>
  </si>
  <si>
    <t>Grado di attendibilità della programmazione</t>
  </si>
  <si>
    <t>Grado di realizzazione della spesa (titoli I - II - III e IV)</t>
  </si>
  <si>
    <t>Grado di realizzazione dell'entrata (titoli I - II - III - IV - V e VI)</t>
  </si>
  <si>
    <t>Velocità di pagamento (titoli I - II - III e IV)</t>
  </si>
  <si>
    <t>Velocità di riscossione (titoli I - II - III - IV - V e VI)</t>
  </si>
  <si>
    <t>Grado di velocità dei flussi di cassa (spesa)</t>
  </si>
  <si>
    <t>Grado di velocità dei flussi di cassa (entrata)</t>
  </si>
  <si>
    <t>Stanziamenti definitivi / stanziamenti iniziali</t>
  </si>
  <si>
    <t>Totale impegnato / stanziamento assestato</t>
  </si>
  <si>
    <t>Totale accertato / stanziamento assestato</t>
  </si>
  <si>
    <t>Pagamenti competenza / impegni competenza</t>
  </si>
  <si>
    <t>Riscossioni comp. / accertamenti comp.</t>
  </si>
  <si>
    <t>Pagamenti (comp+res) / impegni (C + R)</t>
  </si>
  <si>
    <t>Riscossioni (C + R) / accertamenti (C + R)</t>
  </si>
  <si>
    <t>MISURA REALIZZAZIONE</t>
  </si>
  <si>
    <t>VALUTAZIONE</t>
  </si>
  <si>
    <t>2.1 Programmazione e gestione delle risorse</t>
  </si>
  <si>
    <t>2.2. Rispetto parametri accertamento ente deficitario</t>
  </si>
  <si>
    <t>SI</t>
  </si>
  <si>
    <t>2.3 Rispetto obiettivi di finanza pubblica</t>
  </si>
  <si>
    <t>3. Indicatore annuale tempestività pagamenti</t>
  </si>
  <si>
    <t>CONFERMA O MIGLIORA ULTIMO TRIENNIO</t>
  </si>
  <si>
    <t>Tabella - Programmazione e gestione delle risorse</t>
  </si>
  <si>
    <t>Tabella di sintesi valutazione performance organizzativa</t>
  </si>
  <si>
    <t>4. Analisi qualità dei servizi: customer satisfaction</t>
  </si>
  <si>
    <t>DIMENSIONI</t>
  </si>
  <si>
    <t>OBIETTIVI (la definizione dgli stessi può essere definita in funzione degli indicatori proposti dal POLA o da altri indicatori)</t>
  </si>
  <si>
    <t>INDICATORI</t>
  </si>
  <si>
    <t>STATO
2020
(baseline)</t>
  </si>
  <si>
    <t>FASE DI
AVVIO
Target 2021</t>
  </si>
  <si>
    <t>FASE DI
SVILUPPO INTERMEDIO
Target
2022</t>
  </si>
  <si>
    <t>FASE DI
SVILUPPO
AVANZATO
Target
2023</t>
  </si>
  <si>
    <t>FONTE</t>
  </si>
  <si>
    <t>PERFORMANCE ORGANIZZATIVA</t>
  </si>
  <si>
    <t xml:space="preserve">Diminuzione assenze (es. [(Giorni di assenza/giorni lavorabili mese A anno X - Giorni di assenza/giorni lavorabili mese A anno X-1)/Giorni di assenza/giorni lavorabili mese A anno X-1] )* </t>
  </si>
  <si>
    <t>Riduzione della spesa per …. Rispetto all'anno precedente</t>
  </si>
  <si>
    <t xml:space="preserve">Riduzione di costi (es. utenze / anno; stampe / anno; straordinario / anno; ecc.) </t>
  </si>
  <si>
    <t>Es. 5%</t>
  </si>
  <si>
    <t>NOTE</t>
  </si>
  <si>
    <t>IMPATTO</t>
  </si>
  <si>
    <t>Riduzione del costo delle stampe</t>
  </si>
  <si>
    <t xml:space="preserve">Impatto positivo per la collettività: minore quantità di stampe </t>
  </si>
  <si>
    <t>es. 10%</t>
  </si>
  <si>
    <t>CONDIZIONI ABILITANTI
DEL LAVORO AGILE</t>
  </si>
  <si>
    <t xml:space="preserve">Garantire la partecipazione di una determinata percentuale di personale ai corsi di formazione </t>
  </si>
  <si>
    <t>es. 50%</t>
  </si>
  <si>
    <t>Implementare un sistema di monitoraggio del lavoro agile in coerenza con il POLA approvato dall'ente</t>
  </si>
  <si>
    <t xml:space="preserve">Monitoraggio del lavoro agile (Si fatto/NO non fatto) </t>
  </si>
  <si>
    <t>Garantire un numero adeguato di PC in funiozne del numero di dipendenti in lavoro agile</t>
  </si>
  <si>
    <t xml:space="preserve">N. PC per lavoro agile </t>
  </si>
  <si>
    <t>Es. 12 PC</t>
  </si>
  <si>
    <t xml:space="preserve">Garantire adeguati investimenti in supporti hardware e infrastrutture digitali funzionali al lavoro agile </t>
  </si>
  <si>
    <t xml:space="preserve">€ Investimenti in supporti hardware e infrastrutture digitali funzionali al lavoro agile </t>
  </si>
  <si>
    <t>Es. Euro…..</t>
  </si>
  <si>
    <t>ATTUAZIONE/IMPLEMENTAZIONE LAVORO AGILE</t>
  </si>
  <si>
    <t xml:space="preserve">% lavoratori agili effettivi </t>
  </si>
  <si>
    <t>COMPONENTI</t>
  </si>
  <si>
    <t>Performance organizzativa</t>
  </si>
  <si>
    <t>Peso %</t>
  </si>
  <si>
    <t>Valutazione</t>
  </si>
  <si>
    <t>TOTALE FINALE</t>
  </si>
  <si>
    <t>Valutazione finale Performance organizzativa</t>
  </si>
  <si>
    <t>Valutazione pnderata</t>
  </si>
  <si>
    <t>Realizzazione indicatore</t>
  </si>
  <si>
    <t>Valutazione finale</t>
  </si>
  <si>
    <t xml:space="preserve">POLA Condizioni abilitanti </t>
  </si>
  <si>
    <t>POLA attuazione</t>
  </si>
  <si>
    <t>POLA impatto</t>
  </si>
  <si>
    <t>POLA performance organizzativa</t>
  </si>
  <si>
    <t xml:space="preserve">Valutazione finale </t>
  </si>
  <si>
    <t xml:space="preserve">% lavoratori agili che hanno partecipato a corsi di formazione sulle competenze organizzative specifiche del lavoro agile nell’ultimo anno </t>
  </si>
  <si>
    <t>Miglioramento del benessere organizzativo (a seguito di analisi iniziale e azioni di sviluppo)</t>
  </si>
  <si>
    <t>% questionari compilati sul totale dei dipendenti</t>
  </si>
  <si>
    <t>% aumento di risposte positive (es. 10%)</t>
  </si>
  <si>
    <t>es. 60%</t>
  </si>
  <si>
    <t>% di processi informatizzati</t>
  </si>
  <si>
    <t>Es. 80%</t>
  </si>
  <si>
    <t>Garantire una adeguata informatizzazione dei processi (interni e rivolti all'esterno) a seguito della mappatura realizzata</t>
  </si>
  <si>
    <t>Es. -2%</t>
  </si>
  <si>
    <t>Diminuire le assenze del personale dipendente a seguito dell'adozione del POLA</t>
  </si>
  <si>
    <t>Riduzione delle ore per pendolarismo a seguito di adozione del lavoro agile</t>
  </si>
  <si>
    <t>es. numero ore annue per addetto o assolute….</t>
  </si>
  <si>
    <t xml:space="preserve">Impatto positivo per i lavoratori: riduzione ore per commuting/pendolarismo casa-lavoro* </t>
  </si>
  <si>
    <t>POSITIVO per l’ente: miglioramento della salute organizzativa e di clima  (Aumento percentuale di risposte positive del questionario finale rispetto al questionario iniziale)</t>
  </si>
  <si>
    <t>Garantire una percentuale di lavoratori in lavoro agile effettivi in fuzione di quanto definito nel POLA/documento di performance dell'ente</t>
  </si>
  <si>
    <t xml:space="preserve">1. Percentuale di realizzazione degli obiettivi di Peg </t>
  </si>
  <si>
    <t>SCHEDA DEL SISTEMA DI VALUTAZIONE DELLA PERFORMANCE  INDIVIDUALE PER DIRIGENTI/TITOLARI DI INCARICHI DI ELEVATA QUALIFICAZIONE</t>
  </si>
  <si>
    <t>Su questa parte si rimanda ai fogli successivi per le singole schede obiettivo per Dirigenti/Incarichi di Elevata Qualificazione e Personale dipendente.</t>
  </si>
  <si>
    <t xml:space="preserve">SCHEDA OBIETTIVI PER  DIRIGENTI/TITOLARI DI INCARICHI DI ELEVATA QUALIFICAZIONE E DIPENDENTI CUI VENGONO ATTRIBUITI OBIETTIVI IN MODO SPECIFICO, DI GRUPPO O INDIVIDUALE </t>
  </si>
  <si>
    <t>Ipotesi B): I Dirigenti/Titolari di incarico di EQ e i dipendenti sono valutati su obiettivi specificatamente attribuiti</t>
  </si>
  <si>
    <t>PONDERAZIONE DEI FATTORI DI VALUTAZIONE IN RELAZIONE ALLE AREE</t>
  </si>
  <si>
    <t>Area</t>
  </si>
  <si>
    <t>Istruttori</t>
  </si>
  <si>
    <t>Operatori esperti</t>
  </si>
  <si>
    <t>Operatori</t>
  </si>
  <si>
    <t>Dirigenti/Incarichi di EQ</t>
  </si>
  <si>
    <t>Funzionari</t>
  </si>
  <si>
    <t>Es. Coordinatore operai</t>
  </si>
  <si>
    <t xml:space="preserve">Esempio a titolo puramente esemplificativo: Contributo alla attuazione delle misure della sezione del PIAO Rischi corruttivi e trasparenza  </t>
  </si>
  <si>
    <t>Attuazione della sezione del PIAO Rischi corruttivi e trasparenza</t>
  </si>
  <si>
    <t>Attuare sezione del PIAO Rischi corruttivi e trasparenza e sviluppare gli aggiornamenti dello stesso</t>
  </si>
  <si>
    <t>Verifica delle possibili integrazioni/miglioramenti della sezione del PIAO Rischi corruttivi e trasparenza</t>
  </si>
  <si>
    <t>Esempio: Proposte di integrazioni della sezione del PIAO Rischi corruttivi e trasparenza</t>
  </si>
  <si>
    <t>Il dipendente è valutato su singoli obiettivi (in numero ridotto) preferibilmente  collegati con quelli attribuiti al dirigente/ titolare di incarico di EQ.  Si potranno avere o obiettivi derivati dal Sezione Performance del PIAO (Obiettivi "gestionali" e "Obiettivi "esecutivi/attività) o (in caso in cui il Sezione Performance del PIAO non comprende attività operative su cui opera il personale) obiettivi individuali o di gruppo riconducibili ai servizi dell'ente.</t>
  </si>
  <si>
    <t>Obiettivi derivati dal Sezione Performance del PIAO o obiettivi individuali o di gruppo riconducibili ai servizi dell'ente.</t>
  </si>
  <si>
    <t xml:space="preserve"> Di seguito si riporta un possibile raccordo tra DUP, PIAO e Sistema di Valutazione individuale. La finalità è quella di creare delle schede obiettivo che siano coerenti per struttura e contenuti nei diversi documenti di programmazione e valutazione.</t>
  </si>
  <si>
    <r>
      <t xml:space="preserve">Le schede hanno un sistema scalare con le seguenti caratteristiche:
</t>
    </r>
    <r>
      <rPr>
        <b/>
        <sz val="10"/>
        <rFont val="Arial"/>
        <family val="2"/>
      </rPr>
      <t xml:space="preserve">Le schede obiettivo del DUP </t>
    </r>
    <r>
      <rPr>
        <sz val="10"/>
        <rFont val="Arial"/>
        <family val="2"/>
      </rPr>
      <t xml:space="preserve">definiscono gli elementi di lungo periodo della programmazione per cui </t>
    </r>
    <r>
      <rPr>
        <b/>
        <sz val="10"/>
        <rFont val="Arial"/>
        <family val="2"/>
      </rPr>
      <t>contengono la descrizione delle finalità e i principali risultati che si vogliono perseguire</t>
    </r>
    <r>
      <rPr>
        <sz val="10"/>
        <rFont val="Arial"/>
        <family val="2"/>
      </rPr>
      <t xml:space="preserve">, senza entrare nei dettagli di tipo gestionale ed operativo. Le schede si compongono di:
- titolo: si tratta di un titolo breve che serve a identificare l'obiettivo e a evocarne sinteticamente i contenuti;
- finalità e risultati da raggiungere: è una descrizione che spiega, in generale, in cosa consiste l'obiettivo e quale risultato complessivo è atteso dalla sua realizzazione;
</t>
    </r>
    <r>
      <rPr>
        <b/>
        <sz val="10"/>
        <rFont val="Arial"/>
        <family val="2"/>
      </rPr>
      <t>Gli obiettivi del PIAO  si collegano a quelle del DUP operativo</t>
    </r>
    <r>
      <rPr>
        <sz val="10"/>
        <rFont val="Arial"/>
        <family val="2"/>
      </rPr>
      <t xml:space="preserve"> e sono una articolazione gestionale degli stessi, per cui:
– aggiungono le seguenti componenti:
      - </t>
    </r>
    <r>
      <rPr>
        <b/>
        <sz val="10"/>
        <rFont val="Arial"/>
        <family val="2"/>
      </rPr>
      <t>le  Fasi da realizzare per raggiungere gli obiettivi</t>
    </r>
    <r>
      <rPr>
        <sz val="10"/>
        <rFont val="Arial"/>
        <family val="2"/>
      </rPr>
      <t xml:space="preserve">. E’ importante  valutare la percentuale di realizzazione delle fasi stesse;
      - </t>
    </r>
    <r>
      <rPr>
        <b/>
        <sz val="10"/>
        <rFont val="Arial"/>
        <family val="2"/>
      </rPr>
      <t>gli indicatori da raggiungere</t>
    </r>
    <r>
      <rPr>
        <sz val="10"/>
        <rFont val="Arial"/>
        <family val="2"/>
      </rPr>
      <t>, intesi come parametri quantitativi  o temporali che permettono di valutare se l’obiettivo è stato raggiunto in modo oggettivo. Essi devono essere definiti a preventivo con specifici target (valori da ragiungere),  poi dovranno trovare confronto con i dati desunti, a consuntivo, dall’attività svolta.</t>
    </r>
  </si>
  <si>
    <r>
      <t xml:space="preserve">Nel modello proposto  Gli obiettivi del PIAO (sezione Performance) si distinguono in due tipologie:
– </t>
    </r>
    <r>
      <rPr>
        <b/>
        <sz val="10"/>
        <rFont val="Arial"/>
        <family val="2"/>
      </rPr>
      <t>Obiettivo “gestionale”</t>
    </r>
    <r>
      <rPr>
        <sz val="10"/>
        <rFont val="Arial"/>
        <family val="2"/>
      </rPr>
      <t xml:space="preserve">: si tratta di obiettivi strategici per l’amministrazione e derivano dagli obiettivi definiti in sede di pianificazione nel DUP sezione operativa;
– </t>
    </r>
    <r>
      <rPr>
        <b/>
        <sz val="10"/>
        <rFont val="Arial"/>
        <family val="2"/>
      </rPr>
      <t>Obiettivo “esecutivo/attività”</t>
    </r>
    <r>
      <rPr>
        <sz val="10"/>
        <rFont val="Arial"/>
        <family val="2"/>
      </rPr>
      <t xml:space="preserve">; sono obiettivi collegati ai servizi permanenti dell’ente, e si traducono in miglioramenti o mantenimenti di standard di efficacia ed efficienza. Questi obiettivi  possono o meno collegare agli obiettivi di DUP sezione operativa. 
</t>
    </r>
    <r>
      <rPr>
        <b/>
        <sz val="10"/>
        <rFont val="Arial"/>
        <family val="2"/>
      </rPr>
      <t>Gli “obiettivi esecutivi” si collegano ai processi/servizi dell’ente</t>
    </r>
    <r>
      <rPr>
        <sz val="10"/>
        <rFont val="Arial"/>
        <family val="2"/>
      </rPr>
      <t xml:space="preserve">, al fine di definire la puntuale programmazione operativa, l’efficace governo delle attività gestionali e dei relativi tempi di esecuzione; la chiara responsabilizzazione per i risultati effettivamente conseguiti.
</t>
    </r>
    <r>
      <rPr>
        <b/>
        <sz val="10"/>
        <rFont val="Arial"/>
        <family val="2"/>
      </rPr>
      <t>Gli “obiettivi di gestione” costituiscono il risultato strategico atteso</t>
    </r>
    <r>
      <rPr>
        <sz val="10"/>
        <rFont val="Arial"/>
        <family val="2"/>
      </rPr>
      <t xml:space="preserve">, verso il quale indirizzare i servizi nell’ottica della soddisfazione dell’utenza, del miglioramento della qualità intrinseca del servizio, dell’innovazione e definizione di scenari futuri nuovi. </t>
    </r>
  </si>
  <si>
    <t>SCHEDA DEGLI OBIETTIVI DEL PIAO</t>
  </si>
  <si>
    <t>Da selezionare tra gli obiettivi del PIAO con riferimento in particolare agli obiettivi gestionali</t>
  </si>
  <si>
    <t xml:space="preserve">Obiettivo riferito alla attuazione della sezione del PIAO Rischi corruttivi e trasparenza  </t>
  </si>
  <si>
    <t xml:space="preserve">Obiettivo 2 (Esempio a titolo esemplificativo della integrazione tra Valutazione della Performance e della sezione del PIAO Rischi corruttivi e trasparenza):   Obiettivo riferito alla attuazione della sezione del PIAO Rischi corruttivi e trasparenza  </t>
  </si>
  <si>
    <t xml:space="preserve">Verifica delle possibili integrazioni/miglioramenti della sezione del PIAO Rischi corruttivi e trasparenza  </t>
  </si>
  <si>
    <t xml:space="preserve">Esempio: Proposte di integrazioni alla sezione del PIAO Rischi corruttivi e trasparenza  </t>
  </si>
  <si>
    <t xml:space="preserve">Obiettivo 2 riferito alla attuazione della sezione del PIAO Rischi corruttivi e trasparenza  </t>
  </si>
  <si>
    <t>VALUTAZIONE COMPLESSIVA PERFORMANCE ORGANIZZATIVA (es. 2022)</t>
  </si>
  <si>
    <t>1.</t>
  </si>
  <si>
    <t>2.</t>
  </si>
  <si>
    <t>3.</t>
  </si>
  <si>
    <t>4.</t>
  </si>
  <si>
    <t>Iniziativa personale</t>
  </si>
  <si>
    <t>Qualità della prestazione: attenzione al risultato</t>
  </si>
  <si>
    <t xml:space="preserve">Flessibilità nella gestione del lavoro </t>
  </si>
  <si>
    <t>Senso del ruolo</t>
  </si>
  <si>
    <t>Capacità di intraprendere azioni per il miglioramento dei risultati e dei processi e di ricercare soluzioni innovative e originali,  ampliando i possibili approcci alle situazioni in un ottica di anticipazione di scenari futuri</t>
  </si>
  <si>
    <t>A)</t>
  </si>
  <si>
    <t>RENDIMENTO QUALITATIVO: CAPACITA' DI ADATTAMENTO OPERATIVO AL CONTESTO DI INTERVENTO, ALLE ESIGENZE DI FLESSIBILITA' E ALLA GESTIONE DEI CAMBIAMENTI</t>
  </si>
  <si>
    <t>B)</t>
  </si>
  <si>
    <t xml:space="preserve">INTEGRAZIONE PERSONALE NELL'ORGANIZZAZIONE: ORIENTAMENTO ALL'UTENZA E ALLA COLLABORAZIONE </t>
  </si>
  <si>
    <t>Capacità di organizzazione del lavoro e di lavorare in gruppo</t>
  </si>
  <si>
    <t>Rendimento quantitativo e capacità di lavorare in fretta senza pregiudicare i risultati</t>
  </si>
  <si>
    <t>Capacità di gestione delle risorse affidate e di programmazione delle attività</t>
  </si>
  <si>
    <t xml:space="preserve">Capacità di organizzare il proprio lavoro in modo da favorire il raggiungimento dei risultati da parte del gruppo di lavoro di appartenenza. Capacità di diffondere le proprie competenze favorendo la crescita professionale complessiva dei colleghi e del gruppo di lavoro.  </t>
  </si>
  <si>
    <t>Capacità di organizzazione e gestione delle risorse affidate. Capacità di proporre  soluzioni che comportano maggiore efficienza del proprio lavoro e l'ottimizzazione costi-benefici con riferimento alle attività di competenza.</t>
  </si>
  <si>
    <t>C)</t>
  </si>
  <si>
    <t>CAPACITA' ORGANIZZATIVE E DI GESTIONE</t>
  </si>
  <si>
    <t>D)</t>
  </si>
  <si>
    <t>COMPETENZA PROFESSIONALE E CAPACITA' TECNICA</t>
  </si>
  <si>
    <t>Conoscenze generali della categoria</t>
  </si>
  <si>
    <t xml:space="preserve">Ci si riferisce a quell'insieme di conoscenze comuni a tutti i profili di una categoria e che permettono di operare all'interno di un enteIn particolare, per le categorie A e B:
- conoscenze elementari delle normative generali degli Enti Locali
- Conoscenze del funzionamento operativo dell'ente, in riferimento alla logistica, funzioni, referenti ecc.
- conoscenze di base di tecniche/informatica/discipline </t>
  </si>
  <si>
    <t>Ci si riferisce a quell'insieme di conoscenze specifiche del ruolo lavorativo ricoperto e che permettono di svolgere le attività lavorative adeguatamente.
In particolare, per le categorie A e B:
- conoscenze tecnico-operative riferite all'ambito di lavoro 
- Conoscenze generali delle procedure, anche amministrative,  della propria unità organizzativa di appartenenza e approfondite delle attività di competenza.
- Capacità di applicazione pratica ed operativa di metodologie e tecniche di lavoro; capacità di utilizzo di strumenti/apparecchiature e software riferiti al proprio lavoro.</t>
  </si>
  <si>
    <t>Gestione delle relazioni con i superiori e/o gli organi di indirizzo, comprensione delle esigenze dell’interlocutore e capacità di fornire  allo stesso assistenza tecnica e collaborazione orientata ai risultati. Capacità di gestire  le relazioni secondo una logica di confronto, perseguendo la qualità e l’efficienza delle scelte tecniche e professionali, evitando contrapposizioni e conflitti.</t>
  </si>
  <si>
    <t>Senso del ruolo ricoperto e responsabilità rispetto alle attività di competenza, con riferimento anche ai principi del Codice di Comportamento e alle  azioni di prevenzione della corruzione. Capacità di attivarsi in termini di impegno e responsabilità lavorativa per la completa realizzazione delle attività attribuite.</t>
  </si>
  <si>
    <t>INTEGRAZIONE PERSONALE NELL'ORGANIZZAZIONE: ORIENTAMENTO ALL'UTENZA E ALLA COLLABORAZIONE ALL'INTERNO DEL PROPRIO UFFICIO E TRA UFFICI DIVERSI</t>
  </si>
  <si>
    <t>Conoscenze specialistiche del ruolo lavorativo/profilo professionale</t>
  </si>
  <si>
    <t>Capacità professionale e tecnica</t>
  </si>
  <si>
    <t>Confini del ruolo professionale</t>
  </si>
  <si>
    <t>Capacità di gestione delle relazioni con gli utenti finali interni ed esterni e con gli altri interlocutori</t>
  </si>
  <si>
    <t>Capacità di gestione delle relazioni con i colleghi e di favorire la circolazione di informazioni</t>
  </si>
  <si>
    <t>Collaborazione e integrazione organizzativa e nei processi di servizio</t>
  </si>
  <si>
    <t>Capacità di gestione delle relazioni con i superiori e/o gli organi di indirizzo</t>
  </si>
  <si>
    <t xml:space="preserve">Ci si riferisce a quell'insieme di conoscenze comuni a tutti i profili di una categoria e che permettono di operare all'interno di un ente
In particolare, per le Categorie C e D :
- conoscenze delle normative generali degli Enti Locali
- conoscenze economiche e di programmazione e controllo
- conoscenze di gestione del personale e contratti di lavoro
- conoscenze generali di scienze/tecniche/informatica/discipline </t>
  </si>
  <si>
    <t>Ci si riferisce a quell'insieme di conoscenze specifiche del ruolo lavorativo ricoperto e che permettono di svolgere le attività lavorative adeguatamente.
In particolare, per categorie C e D:
- Conoscenze normative e regolamentari legate all'ambito specifico di lavoro
- Conoscenze dei processi organizzativi e gestionali della propria unità di appartenenza e conoscenza di base dei processi intersettoriali
- Conoscenze  teoriche /professionali di scienze e discipline specialistiche e  capacità di applicazione pratica ed operativa di metodologie e tecniche di lavoro
- Conoscenze di strumenti /apparecchiature/sistemi informatici specifici necessari alla realizzazione dell'output della propria unità organizzativa</t>
  </si>
  <si>
    <t>AREA OPERATORI E OPERATORI ESPERTI</t>
  </si>
  <si>
    <t xml:space="preserve"> AREA ISTRUTTORI</t>
  </si>
  <si>
    <t>AREA FUNZIONARI E ELEVATA QUALIFICAZIONE</t>
  </si>
  <si>
    <t>5.</t>
  </si>
  <si>
    <t>PER RICEVUTA</t>
  </si>
  <si>
    <t>FASCE DI VALUTAZIONE</t>
  </si>
  <si>
    <t>RENDIMENTO QUALITATIVO: CAPACITA' DI ADATTAMENTO AL CONTESTO DI INTERVENTO, ALLE ESIGENZE DI FLESSIBILITA' E ALLA GESTIONE DEI CAMBIAMENTI</t>
  </si>
  <si>
    <t>Promozione del cambiamento</t>
  </si>
  <si>
    <t>Sviluppo dell'orientamento all'innovazione dei prodotti /servizi. Idee innovative, semplificazioni procedurali, miglioramenti complessivi</t>
  </si>
  <si>
    <t>Capacità di coordinare il personale</t>
  </si>
  <si>
    <t>Capacità di organizzare il lavoro in modo da favorire il raggiungimento dei risultati da parte del gruppo di lavoro di appartenenza. Capacità di diffondere le proprie competenze favorendo la crescita professionale complessiva dei colleghi e del gruppo di lavoro.</t>
  </si>
  <si>
    <t>Capacità di motivare le persone, facendo un uso equilibrato delle funzioni di indirizzo  e della facoltà di delega gestendo  anche le situazioni di lavoro imprevisto. Capacità di applicare gli strumenti di gestione e valutazione del personale. Capacità di valutazione dei collaboratori (quando richiesta), tale da determinare la differenziazione delle valutazioni individuali e la selettività delle stesse.</t>
  </si>
  <si>
    <t>Capacità di organizzazione e gestione delle risorse affidate. Proposizione di soluzioni che comportano maggiore efficienza e l'ottimizzazione costi-benefici</t>
  </si>
  <si>
    <t>DEI DIRIGENTI/TITOLARI DI INCARICHI DI ELEVATA QUALIFICAZIONE</t>
  </si>
  <si>
    <t xml:space="preserve">Spirito di iniziativa </t>
  </si>
  <si>
    <t>Orientamento ai risultati finali</t>
  </si>
  <si>
    <t xml:space="preserve">RENDIMENTO QUALITATIVO: CAPACITA' DI INNOVAZIONE, CAMBIAMENTO E ORIENTAMENTO AI RISULTATI </t>
  </si>
  <si>
    <t>Capacità propositiva e progettuale, finalizzata al  miglioramento dei risultati e dei processi e alla ricerca di soluzioni innovative e originali,  ampliando i possibili approcci alle situazioni in un ottica di anticipazione di scenari futuri</t>
  </si>
  <si>
    <t>Sviluppo dell'orientamento all'innovazione dei prodotti /servizi. Realizzazione di idee innovative, semplificazioni procedurali, miglioramenti complessivi</t>
  </si>
  <si>
    <t>Senso del ruolo ricoperto e responsabilità rispetto alle attività e risultati di competenza, con riferimento anche ai principi del Codice di Comportamento e alle  azioni di prevenzione della corruzione. Capacità di attivarsi in termini di impegno e responsabilità lavorativa per la completa realizzazione delle attività attribuite.</t>
  </si>
  <si>
    <t>Capacità di sviluppare il clima organizzativo</t>
  </si>
  <si>
    <r>
      <t xml:space="preserve">Capacità di gestione delle relazioni con gli organi di indirizzo - Rappresentanza istituzionale.
</t>
    </r>
    <r>
      <rPr>
        <b/>
        <sz val="10"/>
        <rFont val="Arial"/>
        <family val="2"/>
      </rPr>
      <t>Su questo fattore l’Organismo di Valutazione potrà acquisire la proposta di valutazione da parte del Sindaco e/o Assessori delegati (che si potrà esprimere attraverso la proposta di una fascia di valutazione).</t>
    </r>
  </si>
  <si>
    <t>Capacità di gestione delle relazioni con gli organi di indirizzo, comprendendo le esigenze dell’interlocutore e fornendo allo stesso assistenza tecnica e collaborazione orientata ai risultati. Capacità di gestire le relazioni secondo una logica di confronto, perseguendo la qualità e l’efficienza delle scelte tecniche e professionali, evitando contrapposizioni e conflitti. Capacità di rappresentare istituzionalmente l’ente nei rapporti con l’esterno contribuendo alla qualificazione della sua immagine.</t>
  </si>
  <si>
    <t>Capacità di organizzazione del lavoro e di coordinamento di unità organizzative</t>
  </si>
  <si>
    <t>Capacità di gestione del personale, leadership e autorevolezza</t>
  </si>
  <si>
    <t xml:space="preserve">Capacità di gestione delle risorse economiche e di diversa natura affidate.  </t>
  </si>
  <si>
    <t>Capacità di programmazione delle attività</t>
  </si>
  <si>
    <t>Capacità di pianificazione delle attività e degli obiettivi, controllo in itinere e verifica dei risultati finali, anche attraverso la riprogrammazione  e la gestione del cambiamento dei programmi.</t>
  </si>
  <si>
    <t xml:space="preserve">Capacità di organizzazione e gestione delle risorse affidate. Sensibilità economica (costi / benefici; efficienza / qualità; risorse / risultati). Capacità di proporre  soluzioni miranti all'efficienza e all'ottimizzazione dei </t>
  </si>
  <si>
    <t>Capacità di organizzare il lavoro in modo da favorire il raggiungimento dei risultati da parte del gruppo di lavoro  di riferimento. Capacità di diffondere le proprie competenze favorendo la crescita professionale complessiva dei collaboratori e del gruppo di lavoro.</t>
  </si>
  <si>
    <t xml:space="preserve">Conoscenze generali </t>
  </si>
  <si>
    <t xml:space="preserve">Conoscenze specialistiche </t>
  </si>
  <si>
    <t xml:space="preserve">Ci si riferisce a quell'insieme di conoscenze comuni al ruolo e che permettono di operare all'interno di un ente
In particolare, per la Dirigenza e i titolari di Posizione Organizzativa:
- conoscenze evolute delle normative generali degli Enti Locali
- conoscenze evolute economiche e di programmazione e controllo
- conoscenze evolute di gestione del personale e contratti di lavoro
- conoscenze evolute generali di scienze/tecniche/informatica/discipline </t>
  </si>
  <si>
    <t>Ci si riferisce a quell'insieme di conoscenze specifiche del ruolo lavorativo ricoperto e che permettono di svolgere le attività lavorative adeguatamente.
In particolare, per la Dirigenza e i Titolari di posizione organizzativa:
- Conoscenze evolute normative e regolamentari legate all'ambito specifico di lavoro
- Conoscenze evolute dei processi organizzativi e gestionali della propria unità di appartenenza e conoscenza di base dei processi intersettoriali
- Conoscenze  evolute teoriche /professionali di scienze e discipline specialistiche e  capacità di applicazione pratica ed operativa di metodologie e tecniche di lavoro
- Conoscenze evolute di tecnologie/sistemi informatici specifici</t>
  </si>
  <si>
    <t xml:space="preserve"> SCHEDA OBIETTIVI  PER DIRIGENTI/TITOLARI DI INCARICHI DI ELEVATA QUALIFICAZIONE (E DIPENDENTI IPOTESI B)</t>
  </si>
  <si>
    <t>L’obiettivo è stato pienamente conseguito</t>
  </si>
  <si>
    <t>SCHEDA DI VALUTAZIONE DELLA PERFORMANCE INDIVIDUALE DEI DIPENDENTI</t>
  </si>
  <si>
    <t>SCHEDA DI VALUTAZIONE DELLA PERFORMANCE INDIVIDUALE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</si>
</sst>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name val="Arial"/>
    </font>
    <font>
      <sz val="11"/>
      <color theme="1"/>
      <name val="Calibri"/>
      <family val="2"/>
      <scheme val="minor"/>
    </font>
    <font>
      <b/>
      <sz val="10"/>
      <name val="Arial"/>
      <family val="2"/>
    </font>
    <font>
      <b/>
      <sz val="8"/>
      <name val="Arial"/>
      <family val="2"/>
    </font>
    <font>
      <b/>
      <sz val="12"/>
      <name val="Arial"/>
      <family val="2"/>
    </font>
    <font>
      <b/>
      <sz val="9"/>
      <name val="Arial"/>
      <family val="2"/>
    </font>
    <font>
      <sz val="12"/>
      <name val="Times New Roman"/>
      <family val="1"/>
    </font>
    <font>
      <sz val="10"/>
      <name val="Arial"/>
      <family val="2"/>
    </font>
    <font>
      <sz val="11"/>
      <name val="Arial"/>
      <family val="2"/>
    </font>
    <font>
      <b/>
      <sz val="11"/>
      <name val="Arial"/>
      <family val="2"/>
    </font>
    <font>
      <sz val="10"/>
      <name val="Arial"/>
      <family val="2"/>
    </font>
    <font>
      <b/>
      <sz val="10"/>
      <color rgb="FF000000"/>
      <name val="Times New Roman"/>
      <family val="1"/>
    </font>
    <font>
      <b/>
      <sz val="11"/>
      <color rgb="FF000000"/>
      <name val="Times New Roman"/>
      <family val="1"/>
    </font>
    <font>
      <sz val="12"/>
      <name val="Arial"/>
      <family val="2"/>
    </font>
    <font>
      <sz val="9"/>
      <name val="Arial"/>
      <family val="2"/>
    </font>
    <font>
      <b/>
      <sz val="11"/>
      <color theme="0"/>
      <name val="Arial"/>
      <family val="2"/>
    </font>
    <font>
      <b/>
      <sz val="9"/>
      <color theme="0"/>
      <name val="Arial"/>
      <family val="2"/>
    </font>
    <font>
      <b/>
      <sz val="9"/>
      <color rgb="FFFF0000"/>
      <name val="Arial"/>
      <family val="2"/>
    </font>
    <font>
      <b/>
      <sz val="10"/>
      <color rgb="FF000000"/>
      <name val="Arial"/>
      <family val="2"/>
    </font>
    <font>
      <b/>
      <sz val="11"/>
      <color rgb="FF000000"/>
      <name val="Arial"/>
      <family val="2"/>
    </font>
    <font>
      <sz val="8"/>
      <name val="Arial"/>
      <family val="2"/>
    </font>
    <font>
      <b/>
      <sz val="9"/>
      <color theme="1"/>
      <name val="Calibri"/>
      <family val="2"/>
      <scheme val="minor"/>
    </font>
    <font>
      <sz val="9"/>
      <color theme="1"/>
      <name val="Calibri"/>
      <family val="2"/>
      <scheme val="minor"/>
    </font>
    <font>
      <sz val="9"/>
      <name val="Calibri"/>
      <family val="2"/>
      <scheme val="minor"/>
    </font>
    <font>
      <sz val="9"/>
      <color theme="0"/>
      <name val="Calibri"/>
      <family val="2"/>
      <scheme val="minor"/>
    </font>
    <font>
      <b/>
      <sz val="16"/>
      <name val="Arial"/>
      <family val="2"/>
    </font>
    <font>
      <sz val="16"/>
      <name val="Arial"/>
      <family val="2"/>
    </font>
    <font>
      <b/>
      <sz val="14"/>
      <name val="Arial"/>
      <family val="2"/>
    </font>
    <font>
      <sz val="14"/>
      <name val="Arial"/>
      <family val="2"/>
    </font>
    <font>
      <b/>
      <sz val="20"/>
      <name val="Arial"/>
      <family val="2"/>
    </font>
    <font>
      <sz val="13"/>
      <name val="Arial"/>
      <family val="2"/>
    </font>
    <font>
      <b/>
      <sz val="13"/>
      <name val="Arial"/>
      <family val="2"/>
    </font>
    <font>
      <b/>
      <u/>
      <sz val="14"/>
      <name val="Arial"/>
      <family val="2"/>
    </font>
    <font>
      <b/>
      <sz val="18"/>
      <name val="Arial"/>
      <family val="2"/>
    </font>
    <font>
      <b/>
      <sz val="9"/>
      <color rgb="FF000000"/>
      <name val="Arial"/>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2"/>
        <bgColor indexed="64"/>
      </patternFill>
    </fill>
    <fill>
      <patternFill patternType="solid">
        <fgColor theme="6" tint="0.79998168889431442"/>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9" fontId="10" fillId="0" borderId="0" applyFont="0" applyFill="0" applyBorder="0" applyAlignment="0" applyProtection="0"/>
    <xf numFmtId="9" fontId="7" fillId="0" borderId="0" applyFont="0" applyFill="0" applyBorder="0" applyAlignment="0" applyProtection="0"/>
    <xf numFmtId="0" fontId="1" fillId="0" borderId="0"/>
    <xf numFmtId="9" fontId="1" fillId="0" borderId="0" applyFont="0" applyFill="0" applyBorder="0" applyAlignment="0" applyProtection="0"/>
  </cellStyleXfs>
  <cellXfs count="387">
    <xf numFmtId="0" fontId="0" fillId="0" borderId="0" xfId="0"/>
    <xf numFmtId="0" fontId="0" fillId="2" borderId="0" xfId="0" applyFill="1"/>
    <xf numFmtId="0" fontId="4" fillId="2" borderId="0" xfId="0" applyFont="1" applyFill="1" applyProtection="1">
      <protection locked="0"/>
    </xf>
    <xf numFmtId="0" fontId="8" fillId="2" borderId="0" xfId="0" applyFont="1" applyFill="1"/>
    <xf numFmtId="0" fontId="9" fillId="2" borderId="0" xfId="0" applyFont="1" applyFill="1"/>
    <xf numFmtId="0" fontId="6" fillId="2" borderId="0" xfId="0" applyFont="1" applyFill="1" applyAlignment="1">
      <alignment horizontal="left" vertical="center" indent="7"/>
    </xf>
    <xf numFmtId="0" fontId="8" fillId="2" borderId="7" xfId="0" applyFont="1" applyFill="1" applyBorder="1"/>
    <xf numFmtId="0" fontId="9" fillId="4" borderId="1"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0" borderId="0" xfId="0" applyFont="1"/>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7" fillId="2" borderId="0" xfId="0" applyFont="1" applyFill="1"/>
    <xf numFmtId="9" fontId="9" fillId="0" borderId="1" xfId="0" applyNumberFormat="1" applyFont="1" applyBorder="1" applyAlignment="1">
      <alignment horizontal="center" vertical="center" wrapText="1"/>
    </xf>
    <xf numFmtId="0" fontId="9" fillId="4" borderId="2" xfId="0" applyFont="1" applyFill="1" applyBorder="1" applyAlignment="1">
      <alignment horizontal="center" vertical="center" wrapText="1"/>
    </xf>
    <xf numFmtId="0" fontId="5" fillId="0" borderId="1" xfId="0" applyFont="1" applyBorder="1" applyAlignment="1">
      <alignment horizontal="center" vertical="center" wrapText="1"/>
    </xf>
    <xf numFmtId="9" fontId="9" fillId="0" borderId="1" xfId="1" applyFont="1" applyBorder="1" applyAlignment="1">
      <alignment horizontal="center" vertical="center" wrapText="1"/>
    </xf>
    <xf numFmtId="0" fontId="9"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11" fillId="4"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4" borderId="1" xfId="0" applyFont="1" applyFill="1" applyBorder="1" applyAlignment="1">
      <alignment horizontal="justify" vertical="center" wrapText="1" shrinkToFit="1"/>
    </xf>
    <xf numFmtId="0" fontId="0" fillId="2" borderId="0" xfId="0" applyFill="1" applyAlignment="1">
      <alignment vertical="center"/>
    </xf>
    <xf numFmtId="0" fontId="0" fillId="0" borderId="0" xfId="0" applyAlignment="1">
      <alignment vertical="center"/>
    </xf>
    <xf numFmtId="0" fontId="13" fillId="4" borderId="1" xfId="0" applyFont="1" applyFill="1" applyBorder="1" applyAlignment="1">
      <alignment horizontal="justify" vertical="center"/>
    </xf>
    <xf numFmtId="9" fontId="9" fillId="0" borderId="3" xfId="0" applyNumberFormat="1" applyFont="1" applyBorder="1" applyAlignment="1">
      <alignment horizontal="center" vertical="center" wrapText="1"/>
    </xf>
    <xf numFmtId="0" fontId="14" fillId="0" borderId="1" xfId="0" applyFont="1" applyBorder="1" applyAlignment="1">
      <alignment horizontal="center" vertical="center" wrapText="1"/>
    </xf>
    <xf numFmtId="9" fontId="5" fillId="0" borderId="1" xfId="0" applyNumberFormat="1" applyFont="1" applyBorder="1" applyAlignment="1">
      <alignment horizontal="center" vertical="center"/>
    </xf>
    <xf numFmtId="0" fontId="5" fillId="0" borderId="1" xfId="0" applyFont="1" applyBorder="1" applyAlignment="1">
      <alignment horizontal="center" vertical="center"/>
    </xf>
    <xf numFmtId="9" fontId="5" fillId="4" borderId="1" xfId="2" applyFont="1" applyFill="1" applyBorder="1" applyAlignment="1">
      <alignment horizontal="center" vertical="center"/>
    </xf>
    <xf numFmtId="0" fontId="5" fillId="4"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9" fontId="5" fillId="2" borderId="1" xfId="2" applyFont="1" applyFill="1" applyBorder="1" applyAlignment="1" applyProtection="1">
      <alignment horizontal="center" vertical="center" wrapText="1"/>
      <protection locked="0"/>
    </xf>
    <xf numFmtId="9" fontId="5" fillId="3" borderId="1" xfId="2" applyFont="1" applyFill="1" applyBorder="1" applyAlignment="1">
      <alignment horizontal="center" vertical="center"/>
    </xf>
    <xf numFmtId="0" fontId="5" fillId="2" borderId="0" xfId="0" applyFont="1" applyFill="1" applyAlignment="1">
      <alignment horizontal="right" vertical="center"/>
    </xf>
    <xf numFmtId="9" fontId="5" fillId="2" borderId="0" xfId="2" applyFont="1" applyFill="1" applyBorder="1" applyAlignment="1">
      <alignment horizontal="center" vertical="center"/>
    </xf>
    <xf numFmtId="9" fontId="16" fillId="2" borderId="0" xfId="2" applyFont="1" applyFill="1" applyBorder="1" applyAlignment="1">
      <alignment horizontal="center" vertical="center"/>
    </xf>
    <xf numFmtId="0" fontId="5" fillId="0" borderId="0" xfId="0" applyFont="1" applyAlignment="1">
      <alignment horizontal="center" vertical="center"/>
    </xf>
    <xf numFmtId="9" fontId="5" fillId="3" borderId="3" xfId="2" applyFont="1" applyFill="1" applyBorder="1" applyAlignment="1">
      <alignment horizontal="center" vertical="center"/>
    </xf>
    <xf numFmtId="0" fontId="19" fillId="0" borderId="1" xfId="0" applyFont="1" applyBorder="1" applyAlignment="1">
      <alignment horizontal="center" vertical="center" wrapText="1"/>
    </xf>
    <xf numFmtId="9" fontId="9" fillId="0" borderId="1" xfId="2" applyFont="1" applyBorder="1" applyAlignment="1">
      <alignment horizontal="center" vertical="center" wrapText="1"/>
    </xf>
    <xf numFmtId="10" fontId="20" fillId="0" borderId="1" xfId="1" applyNumberFormat="1" applyFont="1" applyBorder="1" applyAlignment="1" applyProtection="1">
      <alignment horizontal="center" vertical="center" wrapText="1"/>
      <protection locked="0"/>
    </xf>
    <xf numFmtId="0" fontId="2" fillId="7"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4" fillId="2" borderId="7" xfId="0" applyFont="1" applyFill="1" applyBorder="1" applyAlignment="1" applyProtection="1">
      <alignment horizontal="center"/>
      <protection locked="0"/>
    </xf>
    <xf numFmtId="0" fontId="9" fillId="2" borderId="0" xfId="0" applyFont="1" applyFill="1" applyAlignment="1">
      <alignment vertical="center"/>
    </xf>
    <xf numFmtId="0" fontId="8" fillId="2" borderId="0" xfId="0" applyFont="1" applyFill="1" applyAlignment="1">
      <alignment vertical="center"/>
    </xf>
    <xf numFmtId="0" fontId="6" fillId="2" borderId="0" xfId="0" applyFont="1" applyFill="1" applyAlignment="1">
      <alignment horizontal="left" vertical="center"/>
    </xf>
    <xf numFmtId="0" fontId="3" fillId="2" borderId="0" xfId="0" applyFont="1" applyFill="1" applyAlignment="1">
      <alignment vertical="center"/>
    </xf>
    <xf numFmtId="0" fontId="3" fillId="0" borderId="0" xfId="0" applyFont="1" applyAlignment="1">
      <alignment vertical="center"/>
    </xf>
    <xf numFmtId="0" fontId="8" fillId="2" borderId="7" xfId="0" applyFont="1"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10" xfId="0" applyFill="1" applyBorder="1" applyAlignment="1">
      <alignment vertical="center"/>
    </xf>
    <xf numFmtId="0" fontId="9" fillId="2" borderId="7" xfId="0" applyFont="1"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14" xfId="0" applyFill="1" applyBorder="1" applyAlignment="1">
      <alignment vertical="center"/>
    </xf>
    <xf numFmtId="0" fontId="0" fillId="2" borderId="15" xfId="0" applyFill="1" applyBorder="1" applyAlignment="1">
      <alignment vertical="center"/>
    </xf>
    <xf numFmtId="0" fontId="9" fillId="2" borderId="3" xfId="0" applyFont="1" applyFill="1" applyBorder="1" applyAlignment="1">
      <alignment vertical="center"/>
    </xf>
    <xf numFmtId="0" fontId="9" fillId="2" borderId="4" xfId="0" applyFont="1" applyFill="1" applyBorder="1" applyAlignment="1">
      <alignment vertical="center"/>
    </xf>
    <xf numFmtId="0" fontId="9" fillId="2" borderId="5" xfId="0" applyFont="1" applyFill="1" applyBorder="1" applyAlignment="1">
      <alignment vertical="center"/>
    </xf>
    <xf numFmtId="0" fontId="25" fillId="2" borderId="0" xfId="0" applyFont="1" applyFill="1" applyAlignment="1">
      <alignment vertical="center"/>
    </xf>
    <xf numFmtId="0" fontId="26" fillId="2" borderId="0" xfId="0" applyFont="1" applyFill="1" applyAlignment="1">
      <alignment vertical="center"/>
    </xf>
    <xf numFmtId="0" fontId="25" fillId="2" borderId="0" xfId="0" applyFont="1" applyFill="1" applyAlignment="1">
      <alignment horizontal="center" vertical="center"/>
    </xf>
    <xf numFmtId="0" fontId="4" fillId="4" borderId="1" xfId="0" applyFont="1" applyFill="1" applyBorder="1" applyAlignment="1">
      <alignment horizontal="center" vertical="center"/>
    </xf>
    <xf numFmtId="0" fontId="13" fillId="2" borderId="0" xfId="0" applyFont="1" applyFill="1" applyAlignment="1">
      <alignment horizontal="justify" vertical="center"/>
    </xf>
    <xf numFmtId="0" fontId="13" fillId="0" borderId="0" xfId="0" applyFont="1" applyAlignment="1">
      <alignment horizontal="justify" vertical="center"/>
    </xf>
    <xf numFmtId="0" fontId="13" fillId="0" borderId="0" xfId="0" applyFont="1" applyAlignment="1">
      <alignment horizontal="justify" vertical="center" shrinkToFit="1"/>
    </xf>
    <xf numFmtId="0" fontId="26" fillId="0" borderId="1" xfId="0" applyFont="1" applyBorder="1" applyAlignment="1">
      <alignment horizontal="center" vertical="center"/>
    </xf>
    <xf numFmtId="0" fontId="26" fillId="4" borderId="1" xfId="0" applyFont="1" applyFill="1" applyBorder="1" applyAlignment="1" applyProtection="1">
      <alignment horizontal="center" vertical="center"/>
      <protection locked="0"/>
    </xf>
    <xf numFmtId="2" fontId="26" fillId="4" borderId="1" xfId="0" applyNumberFormat="1" applyFont="1" applyFill="1" applyBorder="1" applyAlignment="1">
      <alignment horizontal="center" vertical="center"/>
    </xf>
    <xf numFmtId="2" fontId="26" fillId="4" borderId="5" xfId="0" applyNumberFormat="1" applyFont="1" applyFill="1" applyBorder="1" applyAlignment="1">
      <alignment horizontal="center" vertical="center"/>
    </xf>
    <xf numFmtId="2" fontId="25" fillId="4" borderId="8" xfId="0" applyNumberFormat="1" applyFont="1" applyFill="1" applyBorder="1" applyAlignment="1">
      <alignment horizontal="center" vertical="center"/>
    </xf>
    <xf numFmtId="0" fontId="2" fillId="8" borderId="4" xfId="0" applyFont="1" applyFill="1" applyBorder="1" applyAlignment="1">
      <alignment horizontal="left" vertical="center"/>
    </xf>
    <xf numFmtId="0" fontId="2" fillId="8" borderId="5" xfId="0" applyFont="1" applyFill="1" applyBorder="1" applyAlignment="1">
      <alignment horizontal="left" vertical="center"/>
    </xf>
    <xf numFmtId="0" fontId="2" fillId="8" borderId="3" xfId="0" applyFont="1" applyFill="1" applyBorder="1" applyAlignment="1">
      <alignment horizontal="left" vertical="center"/>
    </xf>
    <xf numFmtId="0" fontId="0" fillId="2" borderId="6" xfId="0" applyFill="1" applyBorder="1"/>
    <xf numFmtId="0" fontId="9" fillId="2" borderId="7" xfId="0" applyFont="1" applyFill="1" applyBorder="1"/>
    <xf numFmtId="0" fontId="0" fillId="2" borderId="7" xfId="0" applyFill="1" applyBorder="1"/>
    <xf numFmtId="0" fontId="0" fillId="2" borderId="10" xfId="0" applyFill="1" applyBorder="1"/>
    <xf numFmtId="0" fontId="9" fillId="2" borderId="1" xfId="0" applyFont="1" applyFill="1" applyBorder="1" applyAlignment="1">
      <alignment horizontal="center" vertical="center" wrapText="1"/>
    </xf>
    <xf numFmtId="0" fontId="13" fillId="2" borderId="3" xfId="0" applyFont="1" applyFill="1" applyBorder="1" applyAlignment="1">
      <alignment horizontal="center" vertical="center"/>
    </xf>
    <xf numFmtId="0" fontId="28" fillId="2" borderId="3" xfId="0" applyFont="1" applyFill="1" applyBorder="1" applyAlignment="1">
      <alignment horizontal="center" vertical="center"/>
    </xf>
    <xf numFmtId="0" fontId="31" fillId="8" borderId="3" xfId="0" applyFont="1" applyFill="1" applyBorder="1" applyAlignment="1">
      <alignment horizontal="center" vertical="center"/>
    </xf>
    <xf numFmtId="0" fontId="31" fillId="8" borderId="4" xfId="0" applyFont="1" applyFill="1" applyBorder="1" applyAlignment="1">
      <alignment horizontal="left" vertical="center"/>
    </xf>
    <xf numFmtId="0" fontId="31" fillId="8" borderId="3" xfId="0" applyFont="1" applyFill="1" applyBorder="1" applyAlignment="1">
      <alignment horizontal="left" vertical="center"/>
    </xf>
    <xf numFmtId="0" fontId="27" fillId="2" borderId="0" xfId="0" applyFont="1" applyFill="1" applyAlignment="1">
      <alignment vertical="center"/>
    </xf>
    <xf numFmtId="0" fontId="27" fillId="2" borderId="0" xfId="0" applyFont="1" applyFill="1" applyAlignment="1">
      <alignment horizontal="right" vertical="center"/>
    </xf>
    <xf numFmtId="0" fontId="28" fillId="2" borderId="0" xfId="0" applyFont="1" applyFill="1" applyAlignment="1">
      <alignment vertical="center"/>
    </xf>
    <xf numFmtId="0" fontId="28" fillId="2" borderId="7" xfId="0" applyFont="1" applyFill="1" applyBorder="1" applyAlignment="1">
      <alignment vertical="center"/>
    </xf>
    <xf numFmtId="0" fontId="28" fillId="0" borderId="0" xfId="0" applyFont="1" applyAlignment="1">
      <alignment vertical="center"/>
    </xf>
    <xf numFmtId="0" fontId="26" fillId="0" borderId="0" xfId="0" applyFont="1" applyAlignment="1">
      <alignment vertical="center"/>
    </xf>
    <xf numFmtId="0" fontId="7" fillId="2" borderId="7" xfId="0" applyFont="1" applyFill="1" applyBorder="1"/>
    <xf numFmtId="0" fontId="4" fillId="2" borderId="7" xfId="0" applyFont="1" applyFill="1" applyBorder="1" applyProtection="1">
      <protection locked="0"/>
    </xf>
    <xf numFmtId="0" fontId="5" fillId="2" borderId="0" xfId="0" applyFont="1" applyFill="1" applyAlignment="1">
      <alignment vertical="center"/>
    </xf>
    <xf numFmtId="0" fontId="5" fillId="0" borderId="0" xfId="0" applyFont="1" applyAlignment="1">
      <alignmen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4" borderId="2" xfId="0" applyFont="1" applyFill="1" applyBorder="1" applyAlignment="1">
      <alignment vertical="center"/>
    </xf>
    <xf numFmtId="0" fontId="5" fillId="4" borderId="1" xfId="0" applyFont="1" applyFill="1" applyBorder="1" applyAlignment="1">
      <alignment vertical="center"/>
    </xf>
    <xf numFmtId="0" fontId="5" fillId="4" borderId="5" xfId="0" applyFont="1" applyFill="1" applyBorder="1" applyAlignment="1">
      <alignment vertical="center"/>
    </xf>
    <xf numFmtId="0" fontId="5" fillId="2" borderId="0" xfId="0" applyFont="1" applyFill="1" applyAlignment="1">
      <alignment horizontal="center" vertical="center"/>
    </xf>
    <xf numFmtId="0" fontId="5" fillId="4" borderId="1" xfId="0" applyFont="1" applyFill="1" applyBorder="1" applyAlignment="1">
      <alignment horizontal="center" vertical="center"/>
    </xf>
    <xf numFmtId="0" fontId="16" fillId="2" borderId="0" xfId="0" applyFont="1" applyFill="1" applyAlignment="1">
      <alignment vertical="center"/>
    </xf>
    <xf numFmtId="0" fontId="5" fillId="3" borderId="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2" xfId="0" applyFont="1" applyFill="1" applyBorder="1" applyAlignment="1">
      <alignment horizontal="center" vertical="center"/>
    </xf>
    <xf numFmtId="0" fontId="9" fillId="0" borderId="0" xfId="0" applyFont="1" applyAlignment="1">
      <alignment vertical="center" wrapText="1"/>
    </xf>
    <xf numFmtId="0" fontId="9" fillId="2" borderId="0" xfId="0" applyFont="1" applyFill="1" applyAlignment="1">
      <alignment vertical="center" wrapText="1"/>
    </xf>
    <xf numFmtId="0" fontId="15" fillId="2" borderId="0" xfId="0" applyFont="1" applyFill="1" applyAlignment="1">
      <alignment vertical="center" wrapText="1"/>
    </xf>
    <xf numFmtId="9" fontId="15" fillId="2" borderId="0" xfId="1" applyFont="1" applyFill="1" applyBorder="1" applyAlignment="1">
      <alignment horizontal="center" vertical="center" wrapText="1"/>
    </xf>
    <xf numFmtId="0" fontId="5" fillId="0" borderId="1" xfId="0" applyFont="1" applyBorder="1" applyAlignment="1">
      <alignment horizontal="left" vertical="center" wrapText="1"/>
    </xf>
    <xf numFmtId="0" fontId="18" fillId="4"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5" fillId="2" borderId="0" xfId="0" applyFont="1" applyFill="1" applyAlignment="1">
      <alignment vertical="center" wrapText="1"/>
    </xf>
    <xf numFmtId="0" fontId="5" fillId="0" borderId="0" xfId="0" applyFont="1" applyAlignment="1">
      <alignment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3" borderId="1" xfId="0" applyFont="1" applyFill="1" applyBorder="1" applyAlignment="1">
      <alignment horizontal="center" vertical="center" wrapText="1"/>
    </xf>
    <xf numFmtId="9" fontId="5" fillId="0" borderId="1" xfId="0" applyNumberFormat="1" applyFont="1" applyBorder="1" applyAlignment="1">
      <alignment horizontal="center" vertical="center" wrapText="1"/>
    </xf>
    <xf numFmtId="9" fontId="5" fillId="3" borderId="1" xfId="2" applyFont="1" applyFill="1" applyBorder="1" applyAlignment="1">
      <alignment horizontal="center" vertical="center" wrapText="1"/>
    </xf>
    <xf numFmtId="0" fontId="5" fillId="4" borderId="1" xfId="0" applyFont="1" applyFill="1" applyBorder="1" applyAlignment="1">
      <alignment horizontal="center" vertical="center" wrapText="1"/>
    </xf>
    <xf numFmtId="9" fontId="5" fillId="4" borderId="1" xfId="2" applyFont="1" applyFill="1" applyBorder="1" applyAlignment="1">
      <alignment horizontal="center" vertical="center" wrapText="1"/>
    </xf>
    <xf numFmtId="9" fontId="16" fillId="3" borderId="1" xfId="2" applyFont="1" applyFill="1" applyBorder="1" applyAlignment="1">
      <alignment horizontal="center" vertical="center" wrapText="1"/>
    </xf>
    <xf numFmtId="0" fontId="34" fillId="4" borderId="1" xfId="0" applyFont="1" applyFill="1" applyBorder="1" applyAlignment="1">
      <alignment horizontal="center" vertical="center" wrapText="1"/>
    </xf>
    <xf numFmtId="0" fontId="0" fillId="2" borderId="0" xfId="0" applyFill="1" applyAlignment="1">
      <alignment vertical="center" wrapText="1"/>
    </xf>
    <xf numFmtId="0" fontId="2" fillId="2" borderId="0" xfId="0" applyFont="1" applyFill="1" applyAlignment="1">
      <alignment horizontal="center" vertical="center" wrapText="1"/>
    </xf>
    <xf numFmtId="0" fontId="0" fillId="0" borderId="0" xfId="0" applyAlignment="1">
      <alignment vertical="center" wrapText="1"/>
    </xf>
    <xf numFmtId="0" fontId="2" fillId="2" borderId="0" xfId="0" applyFont="1" applyFill="1" applyAlignment="1">
      <alignment horizontal="left" vertical="center" wrapText="1"/>
    </xf>
    <xf numFmtId="0" fontId="2" fillId="2" borderId="0" xfId="0" applyFont="1" applyFill="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7" fillId="3" borderId="1" xfId="0" applyFont="1" applyFill="1" applyBorder="1" applyAlignment="1">
      <alignment vertical="center" wrapText="1"/>
    </xf>
    <xf numFmtId="0" fontId="7" fillId="0" borderId="1" xfId="0" applyFont="1" applyBorder="1" applyAlignment="1">
      <alignment horizontal="center" vertical="center" wrapText="1"/>
    </xf>
    <xf numFmtId="0" fontId="0" fillId="3" borderId="1" xfId="0" applyFill="1" applyBorder="1" applyAlignment="1">
      <alignment vertical="center" wrapText="1"/>
    </xf>
    <xf numFmtId="0" fontId="0" fillId="0" borderId="1" xfId="0" applyBorder="1"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wrapText="1"/>
    </xf>
    <xf numFmtId="0" fontId="21" fillId="7" borderId="1" xfId="3" applyFont="1" applyFill="1" applyBorder="1" applyAlignment="1">
      <alignment horizontal="center" vertical="center" wrapText="1"/>
    </xf>
    <xf numFmtId="0" fontId="22" fillId="0" borderId="0" xfId="3" applyFont="1" applyAlignment="1">
      <alignment horizontal="center" vertical="center" wrapText="1"/>
    </xf>
    <xf numFmtId="0" fontId="22" fillId="0" borderId="1" xfId="3" applyFont="1" applyBorder="1" applyAlignment="1">
      <alignment horizontal="center" vertical="center" wrapText="1"/>
    </xf>
    <xf numFmtId="9" fontId="22" fillId="0" borderId="1" xfId="3" applyNumberFormat="1" applyFont="1" applyBorder="1" applyAlignment="1">
      <alignment horizontal="center" vertical="center" wrapText="1"/>
    </xf>
    <xf numFmtId="0" fontId="22" fillId="0" borderId="0" xfId="3" applyFont="1" applyAlignment="1">
      <alignment vertical="center" wrapText="1"/>
    </xf>
    <xf numFmtId="0" fontId="22" fillId="0" borderId="1" xfId="3" applyFont="1" applyBorder="1" applyAlignment="1">
      <alignment horizontal="left" vertical="center" wrapText="1"/>
    </xf>
    <xf numFmtId="0" fontId="23" fillId="0" borderId="0" xfId="3" applyFont="1" applyAlignment="1">
      <alignment horizontal="center" vertical="center" wrapText="1"/>
    </xf>
    <xf numFmtId="0" fontId="24" fillId="2" borderId="0" xfId="3" applyFont="1" applyFill="1" applyAlignment="1">
      <alignment vertical="center" wrapText="1"/>
    </xf>
    <xf numFmtId="9" fontId="24" fillId="2" borderId="0" xfId="4" applyFont="1" applyFill="1" applyAlignment="1">
      <alignment vertical="center" wrapText="1"/>
    </xf>
    <xf numFmtId="9" fontId="24" fillId="2" borderId="0" xfId="3" applyNumberFormat="1" applyFont="1" applyFill="1" applyAlignment="1">
      <alignment vertical="center" wrapText="1"/>
    </xf>
    <xf numFmtId="0" fontId="23" fillId="2" borderId="0" xfId="3" applyFont="1" applyFill="1" applyAlignment="1">
      <alignment vertical="center" wrapText="1"/>
    </xf>
    <xf numFmtId="0" fontId="23" fillId="0" borderId="0" xfId="3" applyFont="1" applyAlignment="1">
      <alignment vertical="center" wrapText="1"/>
    </xf>
    <xf numFmtId="9" fontId="22" fillId="0" borderId="1" xfId="1" applyFont="1" applyBorder="1" applyAlignment="1">
      <alignment horizontal="center" vertical="center" wrapText="1"/>
    </xf>
    <xf numFmtId="0" fontId="3" fillId="7" borderId="1" xfId="0" applyFont="1" applyFill="1"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vertical="center" wrapText="1"/>
    </xf>
    <xf numFmtId="10" fontId="0" fillId="0" borderId="1" xfId="1" applyNumberFormat="1" applyFont="1" applyBorder="1" applyAlignment="1" applyProtection="1">
      <alignment horizontal="center" vertical="center" wrapText="1"/>
      <protection locked="0"/>
    </xf>
    <xf numFmtId="10" fontId="0" fillId="0" borderId="1" xfId="1" applyNumberFormat="1" applyFont="1" applyBorder="1" applyAlignment="1" applyProtection="1">
      <alignment horizontal="center" vertical="center" wrapText="1"/>
    </xf>
    <xf numFmtId="10" fontId="0" fillId="0" borderId="1" xfId="1" applyNumberFormat="1" applyFont="1" applyBorder="1" applyAlignment="1">
      <alignment horizontal="center" vertical="center" wrapText="1"/>
    </xf>
    <xf numFmtId="10" fontId="0" fillId="0" borderId="0" xfId="1" applyNumberFormat="1" applyFont="1" applyBorder="1" applyAlignment="1">
      <alignment horizontal="center" vertical="center" wrapText="1"/>
    </xf>
    <xf numFmtId="9" fontId="0" fillId="0" borderId="1" xfId="0" applyNumberFormat="1" applyBorder="1" applyAlignment="1">
      <alignment vertical="center" wrapText="1"/>
    </xf>
    <xf numFmtId="10" fontId="0" fillId="0" borderId="1" xfId="0" applyNumberFormat="1" applyBorder="1" applyAlignment="1">
      <alignment vertical="center" wrapText="1"/>
    </xf>
    <xf numFmtId="0" fontId="7" fillId="2" borderId="1" xfId="0" applyFont="1" applyFill="1" applyBorder="1" applyAlignment="1">
      <alignment vertical="center" wrapText="1"/>
    </xf>
    <xf numFmtId="10" fontId="2" fillId="0" borderId="1" xfId="0" applyNumberFormat="1" applyFont="1" applyBorder="1" applyAlignment="1">
      <alignment vertical="center" wrapText="1"/>
    </xf>
    <xf numFmtId="0" fontId="7" fillId="2" borderId="0" xfId="0" applyFont="1" applyFill="1" applyAlignment="1">
      <alignment vertical="center" wrapText="1"/>
    </xf>
    <xf numFmtId="0" fontId="29" fillId="9" borderId="6" xfId="0" applyFont="1" applyFill="1" applyBorder="1" applyAlignment="1">
      <alignment horizontal="center" vertical="center" wrapText="1"/>
    </xf>
    <xf numFmtId="0" fontId="29" fillId="9" borderId="7" xfId="0" applyFont="1" applyFill="1" applyBorder="1" applyAlignment="1">
      <alignment horizontal="center" vertical="center" wrapText="1"/>
    </xf>
    <xf numFmtId="0" fontId="29" fillId="9" borderId="10"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31" fillId="8" borderId="4" xfId="0" applyFont="1" applyFill="1" applyBorder="1" applyAlignment="1">
      <alignment horizontal="left" vertical="center"/>
    </xf>
    <xf numFmtId="0" fontId="31" fillId="8" borderId="5" xfId="0" applyFont="1" applyFill="1" applyBorder="1" applyAlignment="1">
      <alignment horizontal="left" vertical="center"/>
    </xf>
    <xf numFmtId="0" fontId="4" fillId="8" borderId="4" xfId="0" applyFont="1" applyFill="1" applyBorder="1" applyAlignment="1">
      <alignment horizontal="left" vertical="center"/>
    </xf>
    <xf numFmtId="0" fontId="4" fillId="8" borderId="5" xfId="0" applyFont="1" applyFill="1" applyBorder="1" applyAlignment="1">
      <alignment horizontal="left" vertical="center"/>
    </xf>
    <xf numFmtId="0" fontId="27" fillId="4"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6" fillId="2" borderId="1" xfId="0" applyFont="1" applyFill="1" applyBorder="1" applyAlignment="1">
      <alignment horizontal="center" vertical="center"/>
    </xf>
    <xf numFmtId="49" fontId="13" fillId="0" borderId="3" xfId="0" applyNumberFormat="1" applyFont="1" applyBorder="1" applyAlignment="1">
      <alignment horizontal="justify" vertical="center" wrapText="1"/>
    </xf>
    <xf numFmtId="49" fontId="13" fillId="0" borderId="4" xfId="0" applyNumberFormat="1" applyFont="1" applyBorder="1" applyAlignment="1">
      <alignment horizontal="justify" vertical="center" wrapText="1"/>
    </xf>
    <xf numFmtId="49" fontId="13" fillId="0" borderId="5" xfId="0" applyNumberFormat="1" applyFont="1" applyBorder="1" applyAlignment="1">
      <alignment horizontal="justify" vertical="center" wrapText="1"/>
    </xf>
    <xf numFmtId="0" fontId="9" fillId="4" borderId="8" xfId="0" applyFont="1" applyFill="1" applyBorder="1" applyAlignment="1">
      <alignment horizontal="center"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5" xfId="0" applyFont="1" applyBorder="1" applyAlignment="1">
      <alignment horizontal="justify" vertical="center" wrapText="1"/>
    </xf>
    <xf numFmtId="0" fontId="9" fillId="9" borderId="1" xfId="0" applyFont="1" applyFill="1" applyBorder="1" applyAlignment="1">
      <alignment horizontal="center" vertical="center" wrapText="1"/>
    </xf>
    <xf numFmtId="0" fontId="30" fillId="0" borderId="1" xfId="0" applyFont="1" applyBorder="1" applyAlignment="1">
      <alignment horizontal="justify" vertical="center" wrapText="1"/>
    </xf>
    <xf numFmtId="0" fontId="9" fillId="4" borderId="3"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29" fillId="9" borderId="11" xfId="0" applyFont="1" applyFill="1" applyBorder="1" applyAlignment="1">
      <alignment horizontal="center" vertical="center" wrapText="1"/>
    </xf>
    <xf numFmtId="0" fontId="29" fillId="9" borderId="12" xfId="0" applyFont="1" applyFill="1" applyBorder="1" applyAlignment="1">
      <alignment horizontal="center" vertical="center" wrapText="1"/>
    </xf>
    <xf numFmtId="0" fontId="29" fillId="9" borderId="13" xfId="0" applyFont="1" applyFill="1" applyBorder="1" applyAlignment="1">
      <alignment horizontal="center" vertical="center" wrapText="1"/>
    </xf>
    <xf numFmtId="0" fontId="27" fillId="9" borderId="3" xfId="0" applyFont="1" applyFill="1" applyBorder="1" applyAlignment="1" applyProtection="1">
      <alignment horizontal="center" vertical="center"/>
      <protection locked="0"/>
    </xf>
    <xf numFmtId="0" fontId="27" fillId="9" borderId="4" xfId="0" applyFont="1" applyFill="1" applyBorder="1" applyAlignment="1" applyProtection="1">
      <alignment horizontal="center" vertical="center"/>
      <protection locked="0"/>
    </xf>
    <xf numFmtId="0" fontId="27" fillId="9" borderId="5" xfId="0" applyFont="1" applyFill="1" applyBorder="1" applyAlignment="1" applyProtection="1">
      <alignment horizontal="center" vertical="center"/>
      <protection locked="0"/>
    </xf>
    <xf numFmtId="9" fontId="26" fillId="2" borderId="3" xfId="1" applyFont="1" applyFill="1" applyBorder="1" applyAlignment="1" applyProtection="1">
      <alignment horizontal="center" vertical="center"/>
      <protection locked="0"/>
    </xf>
    <xf numFmtId="9" fontId="26" fillId="2" borderId="5" xfId="1" applyFont="1" applyFill="1" applyBorder="1" applyAlignment="1" applyProtection="1">
      <alignment horizontal="center" vertical="center"/>
      <protection locked="0"/>
    </xf>
    <xf numFmtId="0" fontId="27" fillId="2" borderId="0" xfId="0" applyFont="1" applyFill="1" applyAlignment="1">
      <alignment vertical="center"/>
    </xf>
    <xf numFmtId="0" fontId="4" fillId="2" borderId="11" xfId="0" applyFont="1" applyFill="1" applyBorder="1" applyAlignment="1">
      <alignment vertical="center"/>
    </xf>
    <xf numFmtId="0" fontId="4" fillId="2" borderId="12" xfId="0" applyFont="1" applyFill="1" applyBorder="1" applyAlignment="1">
      <alignment vertical="center"/>
    </xf>
    <xf numFmtId="0" fontId="4" fillId="2" borderId="13" xfId="0" applyFont="1"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10" xfId="0" applyFill="1" applyBorder="1" applyAlignment="1">
      <alignment vertical="center"/>
    </xf>
    <xf numFmtId="0" fontId="4" fillId="0" borderId="11" xfId="0" applyFont="1" applyBorder="1" applyAlignment="1">
      <alignment vertical="center"/>
    </xf>
    <xf numFmtId="0" fontId="4" fillId="0" borderId="12" xfId="0" applyFont="1" applyBorder="1" applyAlignment="1">
      <alignment vertical="center"/>
    </xf>
    <xf numFmtId="0" fontId="4" fillId="0" borderId="13" xfId="0" applyFont="1" applyBorder="1" applyAlignment="1">
      <alignment vertical="center"/>
    </xf>
    <xf numFmtId="9" fontId="26" fillId="2" borderId="3" xfId="1" applyFont="1" applyFill="1" applyBorder="1" applyAlignment="1">
      <alignment horizontal="center" vertical="center"/>
    </xf>
    <xf numFmtId="9" fontId="26" fillId="2" borderId="5" xfId="1" applyFont="1" applyFill="1" applyBorder="1" applyAlignment="1">
      <alignment horizontal="center" vertical="center"/>
    </xf>
    <xf numFmtId="0" fontId="28" fillId="0" borderId="1" xfId="0" applyFont="1" applyBorder="1" applyAlignment="1">
      <alignment horizontal="justify" vertical="center" wrapText="1"/>
    </xf>
    <xf numFmtId="0" fontId="32" fillId="2" borderId="0" xfId="0" applyFont="1" applyFill="1" applyAlignment="1">
      <alignment vertical="center"/>
    </xf>
    <xf numFmtId="49" fontId="28" fillId="0" borderId="4" xfId="0" applyNumberFormat="1" applyFont="1" applyBorder="1" applyAlignment="1">
      <alignment horizontal="left" vertical="center" wrapText="1"/>
    </xf>
    <xf numFmtId="49" fontId="28" fillId="0" borderId="5" xfId="0" applyNumberFormat="1"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0" fillId="0" borderId="1" xfId="0" applyBorder="1" applyAlignment="1">
      <alignment vertical="center"/>
    </xf>
    <xf numFmtId="0" fontId="27" fillId="2" borderId="7" xfId="0" applyFont="1" applyFill="1" applyBorder="1" applyAlignment="1">
      <alignment vertical="center"/>
    </xf>
    <xf numFmtId="0" fontId="9" fillId="2" borderId="3" xfId="0" applyFont="1" applyFill="1" applyBorder="1" applyAlignment="1">
      <alignment vertical="center"/>
    </xf>
    <xf numFmtId="0" fontId="9" fillId="2" borderId="4" xfId="0" applyFont="1" applyFill="1" applyBorder="1" applyAlignment="1">
      <alignment vertical="center"/>
    </xf>
    <xf numFmtId="0" fontId="9" fillId="2" borderId="5" xfId="0" applyFont="1" applyFill="1" applyBorder="1" applyAlignment="1">
      <alignment vertical="center"/>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0" borderId="5" xfId="0" applyFont="1" applyBorder="1" applyAlignment="1">
      <alignment horizontal="justify" vertical="center" wrapText="1"/>
    </xf>
    <xf numFmtId="0" fontId="8" fillId="0" borderId="1" xfId="0" applyFont="1" applyBorder="1" applyAlignment="1">
      <alignment horizontal="justify" vertical="center" wrapText="1"/>
    </xf>
    <xf numFmtId="0" fontId="4" fillId="2" borderId="7" xfId="0" applyFont="1" applyFill="1" applyBorder="1" applyAlignment="1" applyProtection="1">
      <alignment horizontal="center"/>
      <protection locked="0"/>
    </xf>
    <xf numFmtId="0" fontId="4" fillId="2" borderId="10" xfId="0" applyFont="1" applyFill="1" applyBorder="1" applyAlignment="1" applyProtection="1">
      <alignment horizontal="center"/>
      <protection locked="0"/>
    </xf>
    <xf numFmtId="0" fontId="32" fillId="2" borderId="0" xfId="0" applyFont="1" applyFill="1"/>
    <xf numFmtId="0" fontId="5" fillId="4" borderId="1" xfId="0" applyFont="1" applyFill="1" applyBorder="1" applyAlignment="1">
      <alignment horizontal="lef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4" borderId="3" xfId="0" applyFont="1" applyFill="1" applyBorder="1" applyAlignment="1">
      <alignment horizontal="left" vertical="center"/>
    </xf>
    <xf numFmtId="0" fontId="5" fillId="4" borderId="5" xfId="0" applyFont="1" applyFill="1" applyBorder="1" applyAlignment="1">
      <alignment horizontal="left" vertical="center"/>
    </xf>
    <xf numFmtId="0" fontId="9" fillId="4" borderId="4" xfId="0" applyFont="1" applyFill="1" applyBorder="1" applyAlignment="1">
      <alignment horizontal="center"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5" xfId="0" applyFont="1" applyFill="1" applyBorder="1" applyAlignment="1">
      <alignment horizontal="left" vertical="center"/>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4" borderId="3" xfId="0" applyFont="1" applyFill="1" applyBorder="1" applyAlignment="1">
      <alignment vertical="center" wrapText="1"/>
    </xf>
    <xf numFmtId="0" fontId="5" fillId="4" borderId="4" xfId="0" applyFont="1" applyFill="1" applyBorder="1" applyAlignment="1">
      <alignment vertical="center" wrapText="1"/>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0" fontId="5" fillId="0" borderId="1" xfId="0" applyFont="1" applyBorder="1" applyAlignment="1">
      <alignment vertical="center"/>
    </xf>
    <xf numFmtId="0" fontId="5" fillId="4" borderId="1" xfId="0" applyFont="1" applyFill="1" applyBorder="1" applyAlignment="1">
      <alignment horizontal="center" vertical="center"/>
    </xf>
    <xf numFmtId="0" fontId="5" fillId="4" borderId="1" xfId="0" applyFont="1" applyFill="1" applyBorder="1" applyAlignment="1">
      <alignment horizontal="right" vertical="center"/>
    </xf>
    <xf numFmtId="0" fontId="5" fillId="4"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9" fontId="16" fillId="2" borderId="0" xfId="2" applyFont="1" applyFill="1" applyBorder="1" applyAlignment="1" applyProtection="1">
      <alignment horizontal="center" vertical="center" wrapText="1"/>
      <protection locked="0"/>
    </xf>
    <xf numFmtId="0" fontId="5" fillId="3" borderId="3" xfId="0" applyFont="1" applyFill="1" applyBorder="1" applyAlignment="1">
      <alignment horizontal="right" vertical="center"/>
    </xf>
    <xf numFmtId="0" fontId="5" fillId="3" borderId="4" xfId="0" applyFont="1" applyFill="1" applyBorder="1" applyAlignment="1">
      <alignment horizontal="right" vertical="center"/>
    </xf>
    <xf numFmtId="0" fontId="5" fillId="3" borderId="5" xfId="0" applyFont="1" applyFill="1" applyBorder="1" applyAlignment="1">
      <alignment horizontal="right" vertical="center"/>
    </xf>
    <xf numFmtId="9" fontId="16" fillId="2" borderId="0" xfId="2" applyFont="1" applyFill="1" applyBorder="1" applyAlignment="1">
      <alignment horizontal="center" vertical="center"/>
    </xf>
    <xf numFmtId="0" fontId="17" fillId="6" borderId="0" xfId="0" applyFont="1" applyFill="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1" xfId="0"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7" fillId="6" borderId="0" xfId="0" applyFont="1" applyFill="1" applyAlignment="1">
      <alignment vertical="center"/>
    </xf>
    <xf numFmtId="0" fontId="5" fillId="2" borderId="1" xfId="0" applyFont="1" applyFill="1" applyBorder="1" applyAlignment="1">
      <alignment horizontal="center" vertical="center"/>
    </xf>
    <xf numFmtId="0" fontId="5" fillId="4" borderId="3" xfId="0"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3" xfId="0" applyFont="1" applyFill="1" applyBorder="1" applyAlignment="1">
      <alignment vertical="center"/>
    </xf>
    <xf numFmtId="0" fontId="5" fillId="4" borderId="5" xfId="0" applyFont="1" applyFill="1" applyBorder="1" applyAlignment="1">
      <alignment vertical="center"/>
    </xf>
    <xf numFmtId="0" fontId="5" fillId="4" borderId="3" xfId="0" applyFont="1" applyFill="1" applyBorder="1" applyAlignment="1">
      <alignment horizontal="right" vertical="center"/>
    </xf>
    <xf numFmtId="0" fontId="5" fillId="4" borderId="4" xfId="0" applyFont="1" applyFill="1" applyBorder="1" applyAlignment="1">
      <alignment horizontal="right" vertical="center"/>
    </xf>
    <xf numFmtId="0" fontId="5" fillId="4" borderId="5" xfId="0" applyFont="1" applyFill="1" applyBorder="1" applyAlignment="1">
      <alignment horizontal="right" vertical="center"/>
    </xf>
    <xf numFmtId="0" fontId="9" fillId="4" borderId="3" xfId="0" applyFont="1" applyFill="1" applyBorder="1" applyAlignment="1">
      <alignment vertical="center" wrapText="1"/>
    </xf>
    <xf numFmtId="0" fontId="9" fillId="4" borderId="4" xfId="0" applyFont="1" applyFill="1" applyBorder="1" applyAlignment="1">
      <alignment vertical="center" wrapText="1"/>
    </xf>
    <xf numFmtId="0" fontId="9" fillId="4" borderId="5" xfId="0" applyFont="1" applyFill="1" applyBorder="1" applyAlignment="1">
      <alignment vertical="center" wrapText="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9" fillId="2" borderId="5" xfId="0" applyFont="1" applyFill="1" applyBorder="1" applyAlignment="1">
      <alignment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3" borderId="3" xfId="0" applyFont="1" applyFill="1" applyBorder="1" applyAlignment="1">
      <alignment horizontal="right" vertical="center" wrapText="1"/>
    </xf>
    <xf numFmtId="0" fontId="9" fillId="3" borderId="4" xfId="0" applyFont="1" applyFill="1" applyBorder="1" applyAlignment="1">
      <alignment horizontal="right" vertical="center" wrapText="1"/>
    </xf>
    <xf numFmtId="0" fontId="9" fillId="3" borderId="5" xfId="0" applyFont="1" applyFill="1" applyBorder="1" applyAlignment="1">
      <alignment horizontal="right" vertical="center" wrapText="1"/>
    </xf>
    <xf numFmtId="9" fontId="9" fillId="5" borderId="3" xfId="1" applyFont="1" applyFill="1" applyBorder="1" applyAlignment="1">
      <alignment horizontal="center" vertical="center" wrapText="1"/>
    </xf>
    <xf numFmtId="9" fontId="9" fillId="5" borderId="5" xfId="1" applyFont="1" applyFill="1" applyBorder="1" applyAlignment="1">
      <alignment horizontal="center" vertical="center" wrapText="1"/>
    </xf>
    <xf numFmtId="9" fontId="9" fillId="3" borderId="3" xfId="1" applyFont="1" applyFill="1" applyBorder="1" applyAlignment="1">
      <alignment horizontal="center" vertical="center" wrapText="1"/>
    </xf>
    <xf numFmtId="9" fontId="9" fillId="3" borderId="5" xfId="1" applyFont="1" applyFill="1" applyBorder="1" applyAlignment="1">
      <alignment horizontal="center" vertical="center" wrapText="1"/>
    </xf>
    <xf numFmtId="0" fontId="9" fillId="2" borderId="1" xfId="0" applyFont="1" applyFill="1" applyBorder="1" applyAlignment="1" applyProtection="1">
      <alignment horizontal="center" vertical="center" wrapText="1"/>
      <protection locked="0"/>
    </xf>
    <xf numFmtId="9" fontId="9" fillId="2" borderId="1" xfId="1"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1" xfId="0" applyFont="1" applyBorder="1" applyAlignment="1">
      <alignment vertical="center" wrapText="1"/>
    </xf>
    <xf numFmtId="9" fontId="15" fillId="2" borderId="0" xfId="1" applyFont="1" applyFill="1" applyBorder="1" applyAlignment="1">
      <alignment horizontal="center" vertical="center" wrapText="1"/>
    </xf>
    <xf numFmtId="9" fontId="15" fillId="2" borderId="0" xfId="1" applyFont="1" applyFill="1" applyBorder="1" applyAlignment="1" applyProtection="1">
      <alignment horizontal="center" vertical="center" wrapText="1"/>
      <protection locked="0"/>
    </xf>
    <xf numFmtId="0" fontId="9" fillId="4" borderId="3" xfId="0" applyFont="1" applyFill="1" applyBorder="1" applyAlignment="1">
      <alignment horizontal="right" vertical="center" wrapText="1"/>
    </xf>
    <xf numFmtId="0" fontId="9" fillId="4" borderId="4" xfId="0" applyFont="1" applyFill="1" applyBorder="1" applyAlignment="1">
      <alignment horizontal="right" vertical="center" wrapText="1"/>
    </xf>
    <xf numFmtId="0" fontId="9" fillId="4" borderId="5" xfId="0" applyFont="1" applyFill="1" applyBorder="1" applyAlignment="1">
      <alignment horizontal="right" vertical="center" wrapText="1"/>
    </xf>
    <xf numFmtId="9" fontId="9" fillId="4" borderId="1" xfId="1" applyFont="1" applyFill="1" applyBorder="1" applyAlignment="1">
      <alignment horizontal="center" vertical="center" wrapText="1"/>
    </xf>
    <xf numFmtId="0" fontId="9" fillId="4" borderId="1" xfId="0" applyFont="1" applyFill="1" applyBorder="1" applyAlignment="1" applyProtection="1">
      <alignment horizontal="center" vertical="center" wrapText="1"/>
      <protection locked="0"/>
    </xf>
    <xf numFmtId="0" fontId="9" fillId="8" borderId="3" xfId="0" applyFont="1" applyFill="1" applyBorder="1" applyAlignment="1">
      <alignment horizontal="left" vertical="center" wrapText="1"/>
    </xf>
    <xf numFmtId="0" fontId="9" fillId="8" borderId="4" xfId="0" applyFont="1" applyFill="1" applyBorder="1" applyAlignment="1">
      <alignment horizontal="left" vertical="center" wrapText="1"/>
    </xf>
    <xf numFmtId="0" fontId="9" fillId="8" borderId="5" xfId="0" applyFont="1" applyFill="1" applyBorder="1" applyAlignment="1">
      <alignment horizontal="left" vertical="center" wrapText="1"/>
    </xf>
    <xf numFmtId="9" fontId="9" fillId="0" borderId="1" xfId="0" applyNumberFormat="1" applyFont="1" applyBorder="1" applyAlignment="1">
      <alignment horizontal="center" vertical="center" wrapText="1"/>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right" vertical="center" wrapText="1"/>
    </xf>
    <xf numFmtId="0" fontId="9" fillId="4" borderId="10" xfId="0" applyFont="1" applyFill="1" applyBorder="1" applyAlignment="1">
      <alignment horizontal="right" vertical="center" wrapText="1"/>
    </xf>
    <xf numFmtId="0" fontId="33" fillId="9" borderId="1"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5" fillId="2" borderId="1"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9" fillId="2" borderId="3" xfId="0" applyFont="1" applyFill="1" applyBorder="1"/>
    <xf numFmtId="0" fontId="9" fillId="2" borderId="4" xfId="0" applyFont="1" applyFill="1" applyBorder="1"/>
    <xf numFmtId="0" fontId="9" fillId="2" borderId="5" xfId="0" applyFont="1" applyFill="1" applyBorder="1"/>
    <xf numFmtId="0" fontId="9" fillId="8" borderId="3" xfId="0" applyFont="1" applyFill="1" applyBorder="1" applyAlignment="1">
      <alignment horizontal="center" vertical="center" wrapText="1"/>
    </xf>
    <xf numFmtId="0" fontId="9" fillId="8" borderId="4"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9" fillId="4" borderId="3" xfId="0" applyFont="1" applyFill="1" applyBorder="1" applyAlignment="1">
      <alignment wrapText="1"/>
    </xf>
    <xf numFmtId="0" fontId="9" fillId="4" borderId="4" xfId="0" applyFont="1" applyFill="1" applyBorder="1" applyAlignment="1">
      <alignment wrapText="1"/>
    </xf>
    <xf numFmtId="0" fontId="9" fillId="4" borderId="5" xfId="0" applyFont="1" applyFill="1" applyBorder="1" applyAlignment="1">
      <alignment wrapText="1"/>
    </xf>
    <xf numFmtId="0" fontId="9" fillId="8" borderId="1" xfId="0" applyFont="1" applyFill="1" applyBorder="1" applyAlignment="1">
      <alignment horizontal="center" vertical="center" wrapText="1"/>
    </xf>
    <xf numFmtId="0" fontId="5" fillId="4" borderId="5"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9" fillId="4" borderId="3" xfId="0" applyFont="1" applyFill="1" applyBorder="1" applyAlignment="1">
      <alignment horizontal="justify" vertical="center" wrapText="1"/>
    </xf>
    <xf numFmtId="0" fontId="9" fillId="4" borderId="4" xfId="0" applyFont="1" applyFill="1" applyBorder="1" applyAlignment="1">
      <alignment horizontal="justify" vertical="center" wrapText="1"/>
    </xf>
    <xf numFmtId="0" fontId="9" fillId="4" borderId="5" xfId="0" applyFont="1" applyFill="1" applyBorder="1" applyAlignment="1">
      <alignment horizontal="justify" vertical="center" wrapText="1"/>
    </xf>
    <xf numFmtId="0" fontId="9" fillId="8"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vertical="center" wrapText="1"/>
    </xf>
    <xf numFmtId="0" fontId="5" fillId="4" borderId="1" xfId="0" applyFont="1" applyFill="1" applyBorder="1" applyAlignment="1">
      <alignment horizontal="lef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3" borderId="3" xfId="0" applyFont="1" applyFill="1" applyBorder="1" applyAlignment="1">
      <alignment horizontal="right" vertical="center" wrapText="1"/>
    </xf>
    <xf numFmtId="0" fontId="5" fillId="3" borderId="4" xfId="0" applyFont="1" applyFill="1" applyBorder="1" applyAlignment="1">
      <alignment horizontal="right" vertical="center" wrapText="1"/>
    </xf>
    <xf numFmtId="0" fontId="5" fillId="3" borderId="5" xfId="0" applyFont="1" applyFill="1" applyBorder="1" applyAlignment="1">
      <alignment horizontal="right" vertical="center" wrapText="1"/>
    </xf>
    <xf numFmtId="0" fontId="5" fillId="3" borderId="1" xfId="0" applyFont="1" applyFill="1" applyBorder="1" applyAlignment="1" applyProtection="1">
      <alignment horizontal="center" vertical="center" wrapText="1"/>
      <protection locked="0"/>
    </xf>
    <xf numFmtId="9" fontId="16" fillId="2" borderId="0" xfId="2" applyFont="1" applyFill="1" applyBorder="1" applyAlignment="1">
      <alignment horizontal="center"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3" xfId="0" applyFont="1" applyFill="1" applyBorder="1" applyAlignment="1">
      <alignment horizontal="right" vertical="center" wrapText="1"/>
    </xf>
    <xf numFmtId="0" fontId="5" fillId="4" borderId="4" xfId="0" applyFont="1" applyFill="1" applyBorder="1" applyAlignment="1">
      <alignment horizontal="right" vertical="center" wrapText="1"/>
    </xf>
    <xf numFmtId="0" fontId="5" fillId="4" borderId="5" xfId="0" applyFont="1" applyFill="1" applyBorder="1" applyAlignment="1">
      <alignment horizontal="right" vertical="center" wrapText="1"/>
    </xf>
    <xf numFmtId="0" fontId="3"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2" fillId="8" borderId="0" xfId="0" applyFont="1" applyFill="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1" fillId="7" borderId="2" xfId="3" applyFont="1" applyFill="1" applyBorder="1" applyAlignment="1">
      <alignment horizontal="center" vertical="center" textRotation="90" wrapText="1"/>
    </xf>
    <xf numFmtId="0" fontId="21" fillId="7" borderId="9" xfId="3" applyFont="1" applyFill="1" applyBorder="1" applyAlignment="1">
      <alignment horizontal="center" vertical="center" textRotation="90" wrapText="1"/>
    </xf>
    <xf numFmtId="0" fontId="21" fillId="7" borderId="3" xfId="3" applyFont="1" applyFill="1" applyBorder="1" applyAlignment="1">
      <alignment horizontal="center" vertical="center" wrapText="1"/>
    </xf>
    <xf numFmtId="0" fontId="21" fillId="7" borderId="4" xfId="3" applyFont="1" applyFill="1" applyBorder="1" applyAlignment="1">
      <alignment horizontal="center" vertical="center" wrapText="1"/>
    </xf>
    <xf numFmtId="0" fontId="21" fillId="7" borderId="5" xfId="3" applyFont="1" applyFill="1" applyBorder="1" applyAlignment="1">
      <alignment horizontal="center" vertical="center" wrapText="1"/>
    </xf>
    <xf numFmtId="0" fontId="21" fillId="2" borderId="3" xfId="3" applyFont="1" applyFill="1" applyBorder="1" applyAlignment="1">
      <alignment horizontal="center" vertical="center" wrapText="1"/>
    </xf>
    <xf numFmtId="0" fontId="21" fillId="2" borderId="4" xfId="3" applyFont="1" applyFill="1" applyBorder="1" applyAlignment="1">
      <alignment horizontal="center" vertical="center" wrapText="1"/>
    </xf>
    <xf numFmtId="0" fontId="21" fillId="2" borderId="5" xfId="3" applyFont="1" applyFill="1" applyBorder="1" applyAlignment="1">
      <alignment horizontal="center" vertical="center" wrapText="1"/>
    </xf>
    <xf numFmtId="0" fontId="21" fillId="7" borderId="6" xfId="3" applyFont="1" applyFill="1" applyBorder="1" applyAlignment="1">
      <alignment horizontal="center" vertical="center" wrapText="1"/>
    </xf>
    <xf numFmtId="0" fontId="21" fillId="7" borderId="7" xfId="3" applyFont="1" applyFill="1" applyBorder="1" applyAlignment="1">
      <alignment horizontal="center" vertical="center" wrapText="1"/>
    </xf>
    <xf numFmtId="0" fontId="21" fillId="7" borderId="10" xfId="3" applyFont="1" applyFill="1" applyBorder="1" applyAlignment="1">
      <alignment horizontal="center" vertical="center" wrapText="1"/>
    </xf>
    <xf numFmtId="0" fontId="21" fillId="7" borderId="8" xfId="3" applyFont="1" applyFill="1" applyBorder="1" applyAlignment="1">
      <alignment horizontal="center" vertical="center" textRotation="90" wrapText="1"/>
    </xf>
    <xf numFmtId="0" fontId="2" fillId="7" borderId="3"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0" borderId="0" xfId="0" applyFont="1" applyAlignment="1">
      <alignment vertical="center" wrapText="1"/>
    </xf>
  </cellXfs>
  <cellStyles count="5">
    <cellStyle name="Normale" xfId="0" builtinId="0"/>
    <cellStyle name="Normale 2" xfId="3" xr:uid="{E5EFF506-27A8-4707-A752-DD120B2E157D}"/>
    <cellStyle name="Percentuale" xfId="1" builtinId="5"/>
    <cellStyle name="Percentuale 2" xfId="2" xr:uid="{00000000-0005-0000-0000-000002000000}"/>
    <cellStyle name="Percentuale 3" xfId="4" xr:uid="{81E3D7A2-ADA9-4141-A994-C3E6D3CE46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9"/>
  <sheetViews>
    <sheetView workbookViewId="0">
      <selection activeCell="D4" sqref="D4"/>
    </sheetView>
  </sheetViews>
  <sheetFormatPr defaultRowHeight="15" x14ac:dyDescent="0.2"/>
  <cols>
    <col min="1" max="1" width="105.140625" style="68" customWidth="1"/>
    <col min="2" max="9" width="9.140625" style="22"/>
    <col min="10" max="16384" width="9.140625" style="23"/>
  </cols>
  <sheetData>
    <row r="1" spans="1:1" ht="44.25" customHeight="1" x14ac:dyDescent="0.2">
      <c r="A1" s="66" t="s">
        <v>42</v>
      </c>
    </row>
    <row r="2" spans="1:1" ht="69.95" customHeight="1" x14ac:dyDescent="0.2">
      <c r="A2" s="21" t="s">
        <v>131</v>
      </c>
    </row>
    <row r="3" spans="1:1" ht="96" customHeight="1" x14ac:dyDescent="0.2">
      <c r="A3" s="24" t="s">
        <v>170</v>
      </c>
    </row>
    <row r="4" spans="1:1" s="22" customFormat="1" ht="69.95" customHeight="1" x14ac:dyDescent="0.2">
      <c r="A4" s="24" t="s">
        <v>102</v>
      </c>
    </row>
    <row r="5" spans="1:1" s="22" customFormat="1" ht="69.95" customHeight="1" x14ac:dyDescent="0.2">
      <c r="A5" s="67"/>
    </row>
    <row r="6" spans="1:1" s="22" customFormat="1" ht="50.1" customHeight="1" x14ac:dyDescent="0.2">
      <c r="A6" s="67"/>
    </row>
    <row r="7" spans="1:1" s="22" customFormat="1" ht="50.1" customHeight="1" x14ac:dyDescent="0.2">
      <c r="A7" s="67"/>
    </row>
    <row r="8" spans="1:1" s="22" customFormat="1" ht="50.1" customHeight="1" x14ac:dyDescent="0.2">
      <c r="A8" s="67"/>
    </row>
    <row r="9" spans="1:1" s="22" customFormat="1" ht="50.1" customHeight="1" x14ac:dyDescent="0.2">
      <c r="A9" s="67"/>
    </row>
    <row r="10" spans="1:1" s="22" customFormat="1" ht="50.1" customHeight="1" x14ac:dyDescent="0.2">
      <c r="A10" s="67"/>
    </row>
    <row r="11" spans="1:1" s="22" customFormat="1" ht="50.1" customHeight="1" x14ac:dyDescent="0.2">
      <c r="A11" s="67"/>
    </row>
    <row r="12" spans="1:1" s="22" customFormat="1" ht="50.1" customHeight="1" x14ac:dyDescent="0.2">
      <c r="A12" s="67"/>
    </row>
    <row r="13" spans="1:1" s="22" customFormat="1" ht="50.1" customHeight="1" x14ac:dyDescent="0.2">
      <c r="A13" s="67"/>
    </row>
    <row r="14" spans="1:1" ht="50.1" customHeight="1" x14ac:dyDescent="0.2"/>
    <row r="15" spans="1:1" ht="50.1" customHeight="1" x14ac:dyDescent="0.2"/>
    <row r="16" spans="1:1" ht="50.1" customHeight="1" x14ac:dyDescent="0.2">
      <c r="A16" s="68" t="s">
        <v>13</v>
      </c>
    </row>
    <row r="17" spans="1:1" x14ac:dyDescent="0.2">
      <c r="A17" s="68" t="s">
        <v>14</v>
      </c>
    </row>
    <row r="19" spans="1:1" x14ac:dyDescent="0.2">
      <c r="A19" s="69"/>
    </row>
  </sheetData>
  <phoneticPr fontId="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10"/>
  <sheetViews>
    <sheetView showGridLines="0" zoomScale="70" zoomScaleNormal="70" zoomScalePageLayoutView="60" workbookViewId="0">
      <selection activeCell="B2" sqref="B2:M2"/>
    </sheetView>
  </sheetViews>
  <sheetFormatPr defaultRowHeight="12.75" outlineLevelCol="1" x14ac:dyDescent="0.2"/>
  <cols>
    <col min="1" max="1" width="4.5703125" style="1" customWidth="1"/>
    <col min="2" max="2" width="5.7109375" style="1" customWidth="1"/>
    <col min="3" max="3" width="5.7109375" customWidth="1"/>
    <col min="4" max="4" width="10.7109375" customWidth="1"/>
    <col min="5" max="9" width="20.7109375" customWidth="1" outlineLevel="1"/>
    <col min="10" max="13" width="20.7109375" customWidth="1"/>
    <col min="14" max="14" width="32" customWidth="1"/>
    <col min="16" max="23" width="9.140625" style="1"/>
  </cols>
  <sheetData>
    <row r="1" spans="1:23" s="23" customFormat="1" ht="39.950000000000003" customHeight="1" x14ac:dyDescent="0.2">
      <c r="A1" s="22"/>
      <c r="B1" s="195" t="s">
        <v>363</v>
      </c>
      <c r="C1" s="196"/>
      <c r="D1" s="196"/>
      <c r="E1" s="196"/>
      <c r="F1" s="196"/>
      <c r="G1" s="196"/>
      <c r="H1" s="196"/>
      <c r="I1" s="196"/>
      <c r="J1" s="196"/>
      <c r="K1" s="196"/>
      <c r="L1" s="196"/>
      <c r="M1" s="197"/>
      <c r="N1" s="22"/>
      <c r="O1" s="22"/>
      <c r="P1" s="22"/>
      <c r="Q1" s="22"/>
      <c r="R1" s="22"/>
      <c r="S1" s="22"/>
      <c r="T1" s="22"/>
      <c r="U1" s="22"/>
      <c r="V1" s="22"/>
      <c r="W1" s="22"/>
    </row>
    <row r="2" spans="1:23" s="23" customFormat="1" ht="39.950000000000003" customHeight="1" x14ac:dyDescent="0.2">
      <c r="A2" s="22"/>
      <c r="B2" s="170" t="s">
        <v>327</v>
      </c>
      <c r="C2" s="171"/>
      <c r="D2" s="171"/>
      <c r="E2" s="171"/>
      <c r="F2" s="171"/>
      <c r="G2" s="171"/>
      <c r="H2" s="171"/>
      <c r="I2" s="171"/>
      <c r="J2" s="171"/>
      <c r="K2" s="171"/>
      <c r="L2" s="171"/>
      <c r="M2" s="172"/>
      <c r="N2" s="22"/>
      <c r="O2" s="22"/>
      <c r="P2" s="22"/>
      <c r="Q2" s="22"/>
      <c r="R2" s="22"/>
      <c r="S2" s="22"/>
      <c r="T2" s="22"/>
      <c r="U2" s="22"/>
      <c r="V2" s="22"/>
      <c r="W2" s="22"/>
    </row>
    <row r="3" spans="1:23" s="23" customFormat="1" ht="20.100000000000001" customHeight="1" x14ac:dyDescent="0.2">
      <c r="A3" s="22"/>
      <c r="B3" s="55"/>
      <c r="C3" s="56"/>
      <c r="D3" s="56"/>
      <c r="E3" s="56"/>
      <c r="F3" s="56"/>
      <c r="G3" s="56"/>
      <c r="H3" s="56"/>
      <c r="I3" s="56"/>
      <c r="J3" s="56"/>
      <c r="K3" s="56"/>
      <c r="L3" s="56"/>
      <c r="M3" s="57"/>
      <c r="N3" s="22"/>
      <c r="O3" s="22"/>
      <c r="P3" s="22"/>
      <c r="Q3" s="22"/>
      <c r="R3" s="22"/>
      <c r="S3" s="22"/>
      <c r="T3" s="22"/>
      <c r="U3" s="22"/>
      <c r="V3" s="22"/>
      <c r="W3" s="22"/>
    </row>
    <row r="4" spans="1:23" s="23" customFormat="1" ht="35.1" customHeight="1" x14ac:dyDescent="0.2">
      <c r="A4" s="22"/>
      <c r="B4" s="58"/>
      <c r="C4" s="22"/>
      <c r="D4" s="63" t="s">
        <v>0</v>
      </c>
      <c r="E4" s="45"/>
      <c r="F4" s="45"/>
      <c r="G4" s="223"/>
      <c r="H4" s="224"/>
      <c r="I4" s="224"/>
      <c r="J4" s="224"/>
      <c r="K4" s="224"/>
      <c r="L4" s="225"/>
      <c r="M4" s="59"/>
      <c r="N4" s="22"/>
      <c r="O4" s="22"/>
      <c r="P4" s="22"/>
      <c r="Q4" s="22"/>
      <c r="R4" s="22"/>
      <c r="S4" s="22"/>
      <c r="T4" s="22"/>
      <c r="U4" s="22"/>
    </row>
    <row r="5" spans="1:23" s="23" customFormat="1" ht="20.25" x14ac:dyDescent="0.2">
      <c r="A5" s="22"/>
      <c r="B5" s="58"/>
      <c r="C5" s="22"/>
      <c r="D5" s="64"/>
      <c r="E5" s="46"/>
      <c r="F5" s="46"/>
      <c r="G5" s="46"/>
      <c r="H5" s="46"/>
      <c r="I5" s="46"/>
      <c r="J5" s="46"/>
      <c r="K5" s="22"/>
      <c r="L5" s="22"/>
      <c r="M5" s="59"/>
      <c r="N5" s="22"/>
      <c r="O5" s="22"/>
      <c r="P5" s="22"/>
      <c r="Q5" s="22"/>
      <c r="R5" s="22"/>
      <c r="S5" s="22"/>
      <c r="T5" s="22"/>
      <c r="U5" s="22"/>
    </row>
    <row r="6" spans="1:23" s="23" customFormat="1" ht="35.1" customHeight="1" x14ac:dyDescent="0.2">
      <c r="A6" s="22"/>
      <c r="B6" s="58"/>
      <c r="C6" s="22"/>
      <c r="D6" s="63" t="s">
        <v>1</v>
      </c>
      <c r="E6" s="45"/>
      <c r="F6" s="45"/>
      <c r="G6" s="221"/>
      <c r="H6" s="221"/>
      <c r="I6" s="221"/>
      <c r="J6" s="65" t="s">
        <v>128</v>
      </c>
      <c r="K6" s="221"/>
      <c r="L6" s="221"/>
      <c r="M6" s="59"/>
      <c r="N6" s="22"/>
      <c r="O6" s="22"/>
      <c r="P6" s="22"/>
      <c r="Q6" s="22"/>
      <c r="R6" s="22"/>
      <c r="S6" s="22"/>
      <c r="T6" s="22"/>
      <c r="U6" s="22"/>
    </row>
    <row r="7" spans="1:23" s="23" customFormat="1" ht="20.25" x14ac:dyDescent="0.2">
      <c r="A7" s="22"/>
      <c r="B7" s="58"/>
      <c r="C7" s="22"/>
      <c r="D7" s="64"/>
      <c r="E7" s="46"/>
      <c r="F7" s="46"/>
      <c r="G7" s="46"/>
      <c r="H7" s="46"/>
      <c r="I7" s="46"/>
      <c r="J7" s="46"/>
      <c r="K7" s="22"/>
      <c r="L7" s="22"/>
      <c r="M7" s="59"/>
      <c r="N7" s="22"/>
      <c r="O7" s="22"/>
      <c r="P7" s="22"/>
      <c r="Q7" s="22"/>
      <c r="R7" s="22"/>
      <c r="S7" s="22"/>
      <c r="T7" s="22"/>
      <c r="U7" s="22"/>
    </row>
    <row r="8" spans="1:23" s="23" customFormat="1" ht="35.1" customHeight="1" x14ac:dyDescent="0.2">
      <c r="A8" s="22"/>
      <c r="B8" s="58"/>
      <c r="C8" s="22"/>
      <c r="D8" s="63" t="s">
        <v>2</v>
      </c>
      <c r="E8" s="45"/>
      <c r="F8" s="45"/>
      <c r="G8" s="60"/>
      <c r="H8" s="61"/>
      <c r="I8" s="61"/>
      <c r="J8" s="61"/>
      <c r="K8" s="61"/>
      <c r="L8" s="62"/>
      <c r="M8" s="59"/>
      <c r="N8" s="22"/>
      <c r="O8" s="22"/>
      <c r="P8" s="22"/>
      <c r="Q8" s="22"/>
      <c r="R8" s="22"/>
      <c r="S8" s="22"/>
      <c r="T8" s="22"/>
      <c r="U8" s="22"/>
    </row>
    <row r="9" spans="1:23" s="23" customFormat="1" ht="20.25" x14ac:dyDescent="0.2">
      <c r="A9" s="22"/>
      <c r="B9" s="58"/>
      <c r="C9" s="22"/>
      <c r="D9" s="64"/>
      <c r="E9" s="46"/>
      <c r="F9" s="46"/>
      <c r="G9" s="46"/>
      <c r="H9" s="46"/>
      <c r="I9" s="46"/>
      <c r="J9" s="46"/>
      <c r="K9" s="22"/>
      <c r="L9" s="22"/>
      <c r="M9" s="59"/>
      <c r="N9" s="22"/>
      <c r="O9" s="22"/>
      <c r="P9" s="22"/>
      <c r="Q9" s="22"/>
      <c r="R9" s="22"/>
      <c r="S9" s="22"/>
      <c r="T9" s="22"/>
      <c r="U9" s="22"/>
    </row>
    <row r="10" spans="1:23" s="23" customFormat="1" ht="35.1" customHeight="1" x14ac:dyDescent="0.2">
      <c r="A10" s="22"/>
      <c r="B10" s="58"/>
      <c r="C10" s="22"/>
      <c r="D10" s="63" t="s">
        <v>16</v>
      </c>
      <c r="E10" s="45"/>
      <c r="F10" s="45"/>
      <c r="G10" s="223"/>
      <c r="H10" s="224"/>
      <c r="I10" s="224"/>
      <c r="J10" s="224"/>
      <c r="K10" s="224"/>
      <c r="L10" s="225"/>
      <c r="M10" s="59"/>
      <c r="N10" s="47"/>
      <c r="O10" s="22"/>
      <c r="P10" s="22"/>
      <c r="Q10" s="22"/>
      <c r="R10" s="22"/>
      <c r="S10" s="22"/>
      <c r="T10" s="22"/>
      <c r="U10" s="22"/>
    </row>
    <row r="11" spans="1:23" s="23" customFormat="1" ht="20.25" x14ac:dyDescent="0.2">
      <c r="A11" s="22"/>
      <c r="B11" s="58"/>
      <c r="C11" s="22"/>
      <c r="D11" s="64"/>
      <c r="E11" s="46"/>
      <c r="F11" s="46"/>
      <c r="G11" s="46"/>
      <c r="H11" s="46"/>
      <c r="I11" s="46"/>
      <c r="J11" s="46"/>
      <c r="K11" s="22"/>
      <c r="L11" s="22"/>
      <c r="M11" s="59"/>
      <c r="N11" s="22"/>
      <c r="O11" s="22"/>
      <c r="P11" s="22"/>
      <c r="Q11" s="47"/>
      <c r="R11" s="22"/>
      <c r="S11" s="22"/>
      <c r="T11" s="22"/>
      <c r="U11" s="22"/>
    </row>
    <row r="12" spans="1:23" s="23" customFormat="1" ht="35.1" customHeight="1" x14ac:dyDescent="0.2">
      <c r="A12" s="22"/>
      <c r="B12" s="58"/>
      <c r="C12" s="22"/>
      <c r="D12" s="63" t="s">
        <v>3</v>
      </c>
      <c r="E12" s="45"/>
      <c r="F12" s="45"/>
      <c r="G12" s="223"/>
      <c r="H12" s="224"/>
      <c r="I12" s="224"/>
      <c r="J12" s="224"/>
      <c r="K12" s="224"/>
      <c r="L12" s="225"/>
      <c r="M12" s="59"/>
      <c r="N12" s="22"/>
      <c r="O12" s="22"/>
      <c r="P12" s="22"/>
      <c r="Q12" s="22"/>
      <c r="R12" s="47"/>
      <c r="S12" s="22"/>
      <c r="T12" s="22"/>
      <c r="U12" s="22"/>
    </row>
    <row r="13" spans="1:23" s="23" customFormat="1" ht="20.100000000000001" customHeight="1" x14ac:dyDescent="0.2">
      <c r="A13" s="22"/>
      <c r="B13" s="51"/>
      <c r="C13" s="52"/>
      <c r="D13" s="54"/>
      <c r="E13" s="54"/>
      <c r="F13" s="54"/>
      <c r="G13" s="54"/>
      <c r="H13" s="50"/>
      <c r="I13" s="50"/>
      <c r="J13" s="50"/>
      <c r="K13" s="52"/>
      <c r="L13" s="52"/>
      <c r="M13" s="53"/>
      <c r="N13" s="22"/>
      <c r="O13" s="22"/>
      <c r="P13" s="22"/>
      <c r="Q13" s="22"/>
      <c r="R13" s="47"/>
      <c r="S13" s="22"/>
      <c r="T13" s="22"/>
      <c r="U13" s="22"/>
    </row>
    <row r="14" spans="1:23" s="23" customFormat="1" ht="20.100000000000001" customHeight="1" x14ac:dyDescent="0.2">
      <c r="A14" s="22"/>
      <c r="B14" s="22"/>
      <c r="C14" s="22"/>
      <c r="D14" s="45"/>
      <c r="E14" s="45"/>
      <c r="F14" s="45"/>
      <c r="G14" s="45"/>
      <c r="H14" s="46"/>
      <c r="I14" s="46"/>
      <c r="J14" s="46"/>
      <c r="K14" s="22"/>
      <c r="L14" s="22"/>
      <c r="M14" s="22"/>
      <c r="N14" s="22"/>
      <c r="O14" s="22"/>
      <c r="P14" s="22"/>
      <c r="Q14" s="22"/>
      <c r="R14" s="47"/>
      <c r="S14" s="22"/>
      <c r="T14" s="22"/>
      <c r="U14" s="22"/>
    </row>
    <row r="15" spans="1:23" s="23" customFormat="1" ht="39.950000000000003" customHeight="1" x14ac:dyDescent="0.2">
      <c r="A15" s="22"/>
      <c r="B15" s="198" t="s">
        <v>332</v>
      </c>
      <c r="C15" s="199"/>
      <c r="D15" s="199"/>
      <c r="E15" s="199"/>
      <c r="F15" s="199"/>
      <c r="G15" s="199"/>
      <c r="H15" s="199"/>
      <c r="I15" s="199"/>
      <c r="J15" s="199"/>
      <c r="K15" s="199"/>
      <c r="L15" s="199"/>
      <c r="M15" s="200"/>
      <c r="N15" s="22"/>
      <c r="O15" s="22"/>
      <c r="P15" s="22"/>
      <c r="Q15" s="22"/>
      <c r="R15" s="22"/>
      <c r="S15" s="22"/>
      <c r="T15" s="22"/>
      <c r="U15" s="22"/>
    </row>
    <row r="16" spans="1:23" s="23" customFormat="1" ht="39.950000000000003" customHeight="1" x14ac:dyDescent="0.2">
      <c r="A16" s="22"/>
      <c r="B16" s="178" t="s">
        <v>17</v>
      </c>
      <c r="C16" s="178"/>
      <c r="D16" s="178"/>
      <c r="E16" s="178"/>
      <c r="F16" s="181" t="s">
        <v>19</v>
      </c>
      <c r="G16" s="182"/>
      <c r="H16" s="181" t="s">
        <v>21</v>
      </c>
      <c r="I16" s="182"/>
      <c r="J16" s="181" t="s">
        <v>23</v>
      </c>
      <c r="K16" s="182"/>
      <c r="L16" s="178" t="s">
        <v>25</v>
      </c>
      <c r="M16" s="178"/>
      <c r="N16" s="22"/>
      <c r="O16" s="22"/>
      <c r="P16" s="22"/>
      <c r="Q16" s="22"/>
      <c r="R16" s="22"/>
      <c r="S16" s="22"/>
      <c r="T16" s="22"/>
      <c r="U16" s="22"/>
    </row>
    <row r="17" spans="1:22" s="23" customFormat="1" ht="39.950000000000003" customHeight="1" x14ac:dyDescent="0.2">
      <c r="A17" s="22"/>
      <c r="B17" s="179" t="s">
        <v>18</v>
      </c>
      <c r="C17" s="179"/>
      <c r="D17" s="179"/>
      <c r="E17" s="179"/>
      <c r="F17" s="179" t="s">
        <v>20</v>
      </c>
      <c r="G17" s="179"/>
      <c r="H17" s="179" t="s">
        <v>22</v>
      </c>
      <c r="I17" s="179"/>
      <c r="J17" s="179" t="s">
        <v>24</v>
      </c>
      <c r="K17" s="179"/>
      <c r="L17" s="179" t="s">
        <v>26</v>
      </c>
      <c r="M17" s="179"/>
      <c r="N17" s="22"/>
      <c r="O17" s="22"/>
      <c r="P17" s="22"/>
      <c r="Q17" s="22"/>
      <c r="R17" s="22"/>
      <c r="S17" s="22"/>
      <c r="T17" s="22"/>
      <c r="U17" s="22"/>
    </row>
    <row r="18" spans="1:22" s="93" customFormat="1" ht="39.950000000000003" customHeight="1" x14ac:dyDescent="0.2">
      <c r="A18" s="64"/>
      <c r="B18" s="180" t="s">
        <v>31</v>
      </c>
      <c r="C18" s="180"/>
      <c r="D18" s="180"/>
      <c r="E18" s="180"/>
      <c r="F18" s="180" t="s">
        <v>30</v>
      </c>
      <c r="G18" s="180"/>
      <c r="H18" s="180" t="s">
        <v>29</v>
      </c>
      <c r="I18" s="180"/>
      <c r="J18" s="183" t="s">
        <v>28</v>
      </c>
      <c r="K18" s="183"/>
      <c r="L18" s="180" t="s">
        <v>27</v>
      </c>
      <c r="M18" s="180"/>
      <c r="N18" s="64"/>
      <c r="O18" s="64"/>
      <c r="P18" s="64"/>
      <c r="Q18" s="64"/>
      <c r="R18" s="64"/>
      <c r="S18" s="64"/>
      <c r="T18" s="64"/>
      <c r="U18" s="64"/>
    </row>
    <row r="19" spans="1:22" s="22" customFormat="1" ht="19.5" customHeight="1" x14ac:dyDescent="0.2"/>
    <row r="20" spans="1:22" s="23" customFormat="1" ht="39.950000000000003" customHeight="1" x14ac:dyDescent="0.2">
      <c r="A20" s="22"/>
      <c r="B20" s="85" t="s">
        <v>299</v>
      </c>
      <c r="C20" s="176" t="s">
        <v>300</v>
      </c>
      <c r="D20" s="176"/>
      <c r="E20" s="176"/>
      <c r="F20" s="176"/>
      <c r="G20" s="176"/>
      <c r="H20" s="176"/>
      <c r="I20" s="176"/>
      <c r="J20" s="176"/>
      <c r="K20" s="176"/>
      <c r="L20" s="176"/>
      <c r="M20" s="177"/>
      <c r="N20" s="22"/>
      <c r="O20" s="22"/>
      <c r="P20" s="22"/>
      <c r="Q20" s="22"/>
      <c r="R20" s="22"/>
      <c r="S20" s="22"/>
      <c r="T20" s="22"/>
      <c r="U20" s="22"/>
      <c r="V20" s="22"/>
    </row>
    <row r="21" spans="1:22" s="49" customFormat="1" ht="39.950000000000003" customHeight="1" x14ac:dyDescent="0.2">
      <c r="A21" s="48"/>
      <c r="B21" s="173" t="s">
        <v>4</v>
      </c>
      <c r="C21" s="173"/>
      <c r="D21" s="173"/>
      <c r="E21" s="173"/>
      <c r="F21" s="173"/>
      <c r="G21" s="173"/>
      <c r="H21" s="173"/>
      <c r="I21" s="173"/>
      <c r="J21" s="7" t="s">
        <v>35</v>
      </c>
      <c r="K21" s="7" t="s">
        <v>32</v>
      </c>
      <c r="L21" s="7" t="s">
        <v>33</v>
      </c>
      <c r="M21" s="7" t="s">
        <v>34</v>
      </c>
      <c r="N21" s="22"/>
      <c r="O21" s="22"/>
      <c r="P21" s="22"/>
      <c r="Q21" s="22"/>
      <c r="R21" s="22"/>
      <c r="S21" s="22"/>
      <c r="T21" s="22"/>
      <c r="U21" s="48"/>
      <c r="V21" s="48"/>
    </row>
    <row r="22" spans="1:22" s="23" customFormat="1" ht="75" customHeight="1" x14ac:dyDescent="0.2">
      <c r="A22" s="22"/>
      <c r="B22" s="84" t="s">
        <v>290</v>
      </c>
      <c r="C22" s="217" t="s">
        <v>294</v>
      </c>
      <c r="D22" s="217"/>
      <c r="E22" s="218"/>
      <c r="F22" s="184" t="s">
        <v>298</v>
      </c>
      <c r="G22" s="185"/>
      <c r="H22" s="185"/>
      <c r="I22" s="186"/>
      <c r="J22" s="70">
        <v>15</v>
      </c>
      <c r="K22" s="70"/>
      <c r="L22" s="71">
        <v>20</v>
      </c>
      <c r="M22" s="72">
        <f>(L22*J22)/SUM($J$22:$J$25)</f>
        <v>3</v>
      </c>
      <c r="N22" s="48"/>
      <c r="O22" s="48"/>
      <c r="P22" s="48"/>
      <c r="Q22" s="48"/>
      <c r="R22" s="48"/>
      <c r="S22" s="22"/>
      <c r="T22" s="22"/>
      <c r="U22" s="22"/>
      <c r="V22" s="22"/>
    </row>
    <row r="23" spans="1:22" s="23" customFormat="1" ht="75" customHeight="1" x14ac:dyDescent="0.2">
      <c r="A23" s="22"/>
      <c r="B23" s="84" t="s">
        <v>291</v>
      </c>
      <c r="C23" s="217" t="s">
        <v>295</v>
      </c>
      <c r="D23" s="217"/>
      <c r="E23" s="218"/>
      <c r="F23" s="184" t="s">
        <v>122</v>
      </c>
      <c r="G23" s="185"/>
      <c r="H23" s="185"/>
      <c r="I23" s="186"/>
      <c r="J23" s="70">
        <v>30</v>
      </c>
      <c r="K23" s="70"/>
      <c r="L23" s="71">
        <v>20</v>
      </c>
      <c r="M23" s="72">
        <f>(L23*J23)/SUM($J$22:$J$25)</f>
        <v>6</v>
      </c>
      <c r="N23" s="48"/>
      <c r="O23" s="48"/>
      <c r="P23" s="48"/>
      <c r="Q23" s="48"/>
      <c r="R23" s="48"/>
      <c r="S23" s="22"/>
      <c r="T23" s="22"/>
      <c r="U23" s="22"/>
      <c r="V23" s="22"/>
    </row>
    <row r="24" spans="1:22" s="23" customFormat="1" ht="75" customHeight="1" x14ac:dyDescent="0.2">
      <c r="A24" s="22"/>
      <c r="B24" s="84" t="s">
        <v>292</v>
      </c>
      <c r="C24" s="217" t="s">
        <v>296</v>
      </c>
      <c r="D24" s="217"/>
      <c r="E24" s="218"/>
      <c r="F24" s="184" t="s">
        <v>40</v>
      </c>
      <c r="G24" s="185"/>
      <c r="H24" s="185"/>
      <c r="I24" s="186"/>
      <c r="J24" s="70">
        <v>30</v>
      </c>
      <c r="K24" s="70"/>
      <c r="L24" s="71">
        <v>20</v>
      </c>
      <c r="M24" s="72">
        <f>(L24*J24)/SUM($J$22:$J$25)</f>
        <v>6</v>
      </c>
      <c r="N24" s="48"/>
      <c r="O24" s="48"/>
      <c r="P24" s="48"/>
      <c r="Q24" s="48"/>
      <c r="R24" s="48"/>
      <c r="S24" s="22"/>
      <c r="T24" s="22"/>
      <c r="U24" s="22"/>
      <c r="V24" s="22"/>
    </row>
    <row r="25" spans="1:22" s="23" customFormat="1" ht="84" customHeight="1" x14ac:dyDescent="0.2">
      <c r="A25" s="22"/>
      <c r="B25" s="84" t="s">
        <v>293</v>
      </c>
      <c r="C25" s="217" t="s">
        <v>297</v>
      </c>
      <c r="D25" s="217"/>
      <c r="E25" s="218"/>
      <c r="F25" s="184" t="s">
        <v>316</v>
      </c>
      <c r="G25" s="185"/>
      <c r="H25" s="185"/>
      <c r="I25" s="186"/>
      <c r="J25" s="70">
        <v>25</v>
      </c>
      <c r="K25" s="70"/>
      <c r="L25" s="71">
        <v>20</v>
      </c>
      <c r="M25" s="72">
        <f>(L25*J25)/SUM($J$22:$J$25)</f>
        <v>5</v>
      </c>
      <c r="N25" s="48"/>
      <c r="O25" s="48"/>
      <c r="P25" s="48"/>
      <c r="Q25" s="48"/>
      <c r="R25" s="48"/>
      <c r="S25" s="22"/>
      <c r="T25" s="22"/>
      <c r="U25" s="22"/>
      <c r="V25" s="22"/>
    </row>
    <row r="26" spans="1:22" s="22" customFormat="1" ht="39.950000000000003" customHeight="1" x14ac:dyDescent="0.2">
      <c r="D26" s="46"/>
      <c r="E26" s="46"/>
      <c r="F26" s="46"/>
      <c r="G26" s="46"/>
      <c r="H26" s="46"/>
      <c r="I26" s="46"/>
      <c r="J26" s="173" t="s">
        <v>5</v>
      </c>
      <c r="K26" s="173"/>
      <c r="L26" s="173"/>
      <c r="M26" s="72">
        <f>SUM(M22:M25)</f>
        <v>20</v>
      </c>
    </row>
    <row r="27" spans="1:22" x14ac:dyDescent="0.2">
      <c r="C27" s="1"/>
      <c r="D27" s="1"/>
      <c r="E27" s="1"/>
      <c r="F27" s="1"/>
      <c r="G27" s="1"/>
      <c r="H27" s="1"/>
      <c r="I27" s="1"/>
      <c r="J27" s="1"/>
      <c r="K27" s="1"/>
      <c r="L27" s="1"/>
      <c r="M27" s="1"/>
      <c r="N27" s="1"/>
      <c r="O27" s="1"/>
    </row>
    <row r="28" spans="1:22" s="23" customFormat="1" ht="39.950000000000003" customHeight="1" x14ac:dyDescent="0.2">
      <c r="A28" s="22"/>
      <c r="B28" s="85" t="s">
        <v>301</v>
      </c>
      <c r="C28" s="174" t="s">
        <v>302</v>
      </c>
      <c r="D28" s="174"/>
      <c r="E28" s="174"/>
      <c r="F28" s="174"/>
      <c r="G28" s="174"/>
      <c r="H28" s="174"/>
      <c r="I28" s="174"/>
      <c r="J28" s="174"/>
      <c r="K28" s="174"/>
      <c r="L28" s="174"/>
      <c r="M28" s="175"/>
      <c r="N28" s="22"/>
      <c r="O28" s="22"/>
      <c r="P28" s="22"/>
      <c r="Q28" s="22"/>
      <c r="R28" s="22"/>
      <c r="S28" s="22"/>
      <c r="T28" s="22"/>
      <c r="U28" s="22"/>
      <c r="V28" s="22"/>
    </row>
    <row r="29" spans="1:22" s="49" customFormat="1" ht="39.950000000000003" customHeight="1" x14ac:dyDescent="0.2">
      <c r="A29" s="48"/>
      <c r="B29" s="173" t="s">
        <v>4</v>
      </c>
      <c r="C29" s="173"/>
      <c r="D29" s="173"/>
      <c r="E29" s="173"/>
      <c r="F29" s="173"/>
      <c r="G29" s="173"/>
      <c r="H29" s="173"/>
      <c r="I29" s="173"/>
      <c r="J29" s="7" t="s">
        <v>35</v>
      </c>
      <c r="K29" s="7" t="s">
        <v>32</v>
      </c>
      <c r="L29" s="7" t="s">
        <v>33</v>
      </c>
      <c r="M29" s="7" t="s">
        <v>34</v>
      </c>
      <c r="N29" s="22"/>
      <c r="O29" s="22"/>
      <c r="P29" s="22"/>
      <c r="Q29" s="22"/>
      <c r="R29" s="22"/>
      <c r="S29" s="22"/>
      <c r="T29" s="22"/>
      <c r="U29" s="48"/>
      <c r="V29" s="48"/>
    </row>
    <row r="30" spans="1:22" s="23" customFormat="1" ht="75" customHeight="1" x14ac:dyDescent="0.2">
      <c r="A30" s="22"/>
      <c r="B30" s="84" t="s">
        <v>290</v>
      </c>
      <c r="C30" s="217" t="s">
        <v>321</v>
      </c>
      <c r="D30" s="217"/>
      <c r="E30" s="218"/>
      <c r="F30" s="184" t="s">
        <v>119</v>
      </c>
      <c r="G30" s="185"/>
      <c r="H30" s="185"/>
      <c r="I30" s="186"/>
      <c r="J30" s="70">
        <v>25</v>
      </c>
      <c r="K30" s="70"/>
      <c r="L30" s="71">
        <v>20</v>
      </c>
      <c r="M30" s="72">
        <f>(L30*J30)/SUM($J$30:$J$33)</f>
        <v>5</v>
      </c>
      <c r="N30" s="48"/>
      <c r="O30" s="48"/>
      <c r="P30" s="48"/>
      <c r="Q30" s="48"/>
      <c r="R30" s="48"/>
      <c r="S30" s="22"/>
      <c r="T30" s="22"/>
      <c r="U30" s="22"/>
      <c r="V30" s="22"/>
    </row>
    <row r="31" spans="1:22" s="23" customFormat="1" ht="75" customHeight="1" x14ac:dyDescent="0.2">
      <c r="A31" s="22"/>
      <c r="B31" s="84" t="s">
        <v>291</v>
      </c>
      <c r="C31" s="217" t="s">
        <v>322</v>
      </c>
      <c r="D31" s="217"/>
      <c r="E31" s="218"/>
      <c r="F31" s="184" t="s">
        <v>116</v>
      </c>
      <c r="G31" s="185"/>
      <c r="H31" s="185"/>
      <c r="I31" s="186"/>
      <c r="J31" s="70">
        <v>40</v>
      </c>
      <c r="K31" s="70"/>
      <c r="L31" s="71">
        <v>20</v>
      </c>
      <c r="M31" s="72">
        <f>(L31*J31)/SUM($J$30:$J$33)</f>
        <v>8</v>
      </c>
      <c r="N31" s="48"/>
      <c r="O31" s="48"/>
      <c r="P31" s="48"/>
      <c r="Q31" s="48"/>
      <c r="R31" s="48"/>
      <c r="S31" s="22"/>
      <c r="T31" s="22"/>
      <c r="U31" s="22"/>
      <c r="V31" s="22"/>
    </row>
    <row r="32" spans="1:22" s="23" customFormat="1" ht="99" customHeight="1" x14ac:dyDescent="0.2">
      <c r="A32" s="22"/>
      <c r="B32" s="84" t="s">
        <v>292</v>
      </c>
      <c r="C32" s="217" t="s">
        <v>323</v>
      </c>
      <c r="D32" s="217"/>
      <c r="E32" s="218"/>
      <c r="F32" s="184" t="s">
        <v>123</v>
      </c>
      <c r="G32" s="185"/>
      <c r="H32" s="185"/>
      <c r="I32" s="186"/>
      <c r="J32" s="70">
        <v>20</v>
      </c>
      <c r="K32" s="70"/>
      <c r="L32" s="71">
        <v>20</v>
      </c>
      <c r="M32" s="72">
        <f>(L32*J32)/SUM($J$30:$J$33)</f>
        <v>4</v>
      </c>
      <c r="N32" s="48"/>
      <c r="O32" s="48"/>
      <c r="P32" s="48"/>
      <c r="Q32" s="48"/>
      <c r="R32" s="48"/>
      <c r="S32" s="22"/>
      <c r="T32" s="22"/>
      <c r="U32" s="22"/>
      <c r="V32" s="22"/>
    </row>
    <row r="33" spans="1:22" s="23" customFormat="1" ht="99" customHeight="1" x14ac:dyDescent="0.2">
      <c r="A33" s="22"/>
      <c r="B33" s="84" t="s">
        <v>293</v>
      </c>
      <c r="C33" s="217" t="s">
        <v>324</v>
      </c>
      <c r="D33" s="217"/>
      <c r="E33" s="218"/>
      <c r="F33" s="184" t="s">
        <v>315</v>
      </c>
      <c r="G33" s="185"/>
      <c r="H33" s="185"/>
      <c r="I33" s="186"/>
      <c r="J33" s="70">
        <v>15</v>
      </c>
      <c r="K33" s="70"/>
      <c r="L33" s="71">
        <v>20</v>
      </c>
      <c r="M33" s="72">
        <f>(L33*J33)/SUM($J$30:$J$33)</f>
        <v>3</v>
      </c>
      <c r="N33" s="48"/>
      <c r="O33" s="48"/>
      <c r="P33" s="48"/>
      <c r="Q33" s="48"/>
      <c r="R33" s="48"/>
      <c r="S33" s="22"/>
      <c r="T33" s="22"/>
      <c r="U33" s="22"/>
      <c r="V33" s="22"/>
    </row>
    <row r="34" spans="1:22" s="22" customFormat="1" ht="39.950000000000003" customHeight="1" x14ac:dyDescent="0.2">
      <c r="D34" s="46"/>
      <c r="E34" s="46"/>
      <c r="F34" s="46"/>
      <c r="G34" s="46"/>
      <c r="H34" s="46"/>
      <c r="I34" s="46"/>
      <c r="J34" s="173" t="s">
        <v>5</v>
      </c>
      <c r="K34" s="173"/>
      <c r="L34" s="173"/>
      <c r="M34" s="72">
        <f>SUM(M30:M33)</f>
        <v>20</v>
      </c>
    </row>
    <row r="35" spans="1:22" s="22" customFormat="1" ht="19.5" customHeight="1" x14ac:dyDescent="0.2"/>
    <row r="36" spans="1:22" s="23" customFormat="1" ht="39.950000000000003" customHeight="1" x14ac:dyDescent="0.2">
      <c r="A36" s="22"/>
      <c r="B36" s="85" t="s">
        <v>308</v>
      </c>
      <c r="C36" s="174" t="s">
        <v>309</v>
      </c>
      <c r="D36" s="174"/>
      <c r="E36" s="174"/>
      <c r="F36" s="174"/>
      <c r="G36" s="174"/>
      <c r="H36" s="174"/>
      <c r="I36" s="174"/>
      <c r="J36" s="174"/>
      <c r="K36" s="174"/>
      <c r="L36" s="174"/>
      <c r="M36" s="175"/>
      <c r="N36" s="22"/>
      <c r="O36" s="22"/>
      <c r="P36" s="22"/>
      <c r="Q36" s="22"/>
      <c r="R36" s="22"/>
      <c r="S36" s="22"/>
      <c r="T36" s="22"/>
      <c r="U36" s="22"/>
      <c r="V36" s="22"/>
    </row>
    <row r="37" spans="1:22" s="49" customFormat="1" ht="39.950000000000003" customHeight="1" x14ac:dyDescent="0.2">
      <c r="A37" s="48"/>
      <c r="B37" s="173" t="s">
        <v>4</v>
      </c>
      <c r="C37" s="173"/>
      <c r="D37" s="173"/>
      <c r="E37" s="173"/>
      <c r="F37" s="173"/>
      <c r="G37" s="173"/>
      <c r="H37" s="173"/>
      <c r="I37" s="173"/>
      <c r="J37" s="7" t="s">
        <v>35</v>
      </c>
      <c r="K37" s="7" t="s">
        <v>32</v>
      </c>
      <c r="L37" s="7" t="s">
        <v>33</v>
      </c>
      <c r="M37" s="7" t="s">
        <v>34</v>
      </c>
      <c r="N37" s="22"/>
      <c r="O37" s="22"/>
      <c r="P37" s="22"/>
      <c r="Q37" s="22"/>
      <c r="R37" s="22"/>
      <c r="S37" s="22"/>
      <c r="T37" s="22"/>
      <c r="U37" s="48"/>
      <c r="V37" s="48"/>
    </row>
    <row r="38" spans="1:22" s="23" customFormat="1" ht="75" customHeight="1" x14ac:dyDescent="0.2">
      <c r="A38" s="22"/>
      <c r="B38" s="84" t="s">
        <v>290</v>
      </c>
      <c r="C38" s="217" t="s">
        <v>303</v>
      </c>
      <c r="D38" s="217"/>
      <c r="E38" s="218"/>
      <c r="F38" s="184" t="s">
        <v>306</v>
      </c>
      <c r="G38" s="185"/>
      <c r="H38" s="185"/>
      <c r="I38" s="186"/>
      <c r="J38" s="70">
        <v>30</v>
      </c>
      <c r="K38" s="70"/>
      <c r="L38" s="71">
        <v>20</v>
      </c>
      <c r="M38" s="72">
        <f>(L38*J38)/SUM($J$38:$J$40)</f>
        <v>6</v>
      </c>
      <c r="N38" s="48"/>
      <c r="O38" s="48"/>
      <c r="P38" s="48"/>
      <c r="Q38" s="48"/>
      <c r="R38" s="48"/>
      <c r="S38" s="22"/>
      <c r="T38" s="22"/>
      <c r="U38" s="22"/>
      <c r="V38" s="22"/>
    </row>
    <row r="39" spans="1:22" s="23" customFormat="1" ht="75" customHeight="1" x14ac:dyDescent="0.2">
      <c r="A39" s="22"/>
      <c r="B39" s="84" t="s">
        <v>291</v>
      </c>
      <c r="C39" s="217" t="s">
        <v>304</v>
      </c>
      <c r="D39" s="217"/>
      <c r="E39" s="218"/>
      <c r="F39" s="184" t="s">
        <v>117</v>
      </c>
      <c r="G39" s="185"/>
      <c r="H39" s="185"/>
      <c r="I39" s="186"/>
      <c r="J39" s="70">
        <v>45</v>
      </c>
      <c r="K39" s="70"/>
      <c r="L39" s="71">
        <v>20</v>
      </c>
      <c r="M39" s="72">
        <f>(L39*J39)/SUM($J$38:$J$40)</f>
        <v>9</v>
      </c>
      <c r="N39" s="48"/>
      <c r="O39" s="48"/>
      <c r="P39" s="48"/>
      <c r="Q39" s="48"/>
      <c r="R39" s="48"/>
      <c r="S39" s="22"/>
      <c r="T39" s="22"/>
      <c r="U39" s="22"/>
      <c r="V39" s="22"/>
    </row>
    <row r="40" spans="1:22" s="23" customFormat="1" ht="75" customHeight="1" x14ac:dyDescent="0.2">
      <c r="A40" s="22"/>
      <c r="B40" s="84" t="s">
        <v>292</v>
      </c>
      <c r="C40" s="217" t="s">
        <v>305</v>
      </c>
      <c r="D40" s="217"/>
      <c r="E40" s="218"/>
      <c r="F40" s="184" t="s">
        <v>307</v>
      </c>
      <c r="G40" s="185"/>
      <c r="H40" s="185"/>
      <c r="I40" s="186"/>
      <c r="J40" s="70">
        <v>25</v>
      </c>
      <c r="K40" s="70"/>
      <c r="L40" s="71">
        <v>20</v>
      </c>
      <c r="M40" s="72">
        <f>(L40*J40)/SUM($J$38:$J$40)</f>
        <v>5</v>
      </c>
      <c r="N40" s="48"/>
      <c r="O40" s="48"/>
      <c r="P40" s="48"/>
      <c r="Q40" s="48"/>
      <c r="R40" s="48"/>
      <c r="S40" s="22"/>
      <c r="T40" s="22"/>
      <c r="U40" s="22"/>
      <c r="V40" s="22"/>
    </row>
    <row r="41" spans="1:22" s="22" customFormat="1" ht="39.950000000000003" customHeight="1" x14ac:dyDescent="0.2">
      <c r="D41" s="46"/>
      <c r="E41" s="46"/>
      <c r="F41" s="46"/>
      <c r="G41" s="46"/>
      <c r="H41" s="46"/>
      <c r="I41" s="46"/>
      <c r="J41" s="173" t="s">
        <v>5</v>
      </c>
      <c r="K41" s="173"/>
      <c r="L41" s="173"/>
      <c r="M41" s="72">
        <f>SUM(M38:M40)</f>
        <v>20</v>
      </c>
    </row>
    <row r="42" spans="1:22" s="1" customFormat="1" x14ac:dyDescent="0.2"/>
    <row r="43" spans="1:22" s="23" customFormat="1" ht="39.950000000000003" customHeight="1" x14ac:dyDescent="0.2">
      <c r="A43" s="22"/>
      <c r="B43" s="85" t="s">
        <v>310</v>
      </c>
      <c r="C43" s="174" t="s">
        <v>311</v>
      </c>
      <c r="D43" s="174"/>
      <c r="E43" s="174"/>
      <c r="F43" s="174"/>
      <c r="G43" s="174"/>
      <c r="H43" s="174"/>
      <c r="I43" s="174"/>
      <c r="J43" s="174"/>
      <c r="K43" s="174"/>
      <c r="L43" s="174"/>
      <c r="M43" s="175"/>
      <c r="N43" s="22"/>
      <c r="O43" s="22"/>
      <c r="P43" s="22"/>
      <c r="Q43" s="22"/>
      <c r="R43" s="22"/>
      <c r="S43" s="22"/>
      <c r="T43" s="22"/>
      <c r="U43" s="22"/>
      <c r="V43" s="22"/>
    </row>
    <row r="44" spans="1:22" s="49" customFormat="1" ht="39.950000000000003" customHeight="1" x14ac:dyDescent="0.2">
      <c r="A44" s="48"/>
      <c r="B44" s="173" t="s">
        <v>4</v>
      </c>
      <c r="C44" s="173"/>
      <c r="D44" s="173"/>
      <c r="E44" s="173"/>
      <c r="F44" s="173"/>
      <c r="G44" s="173"/>
      <c r="H44" s="173"/>
      <c r="I44" s="173"/>
      <c r="J44" s="7" t="s">
        <v>35</v>
      </c>
      <c r="K44" s="7" t="s">
        <v>32</v>
      </c>
      <c r="L44" s="7" t="s">
        <v>33</v>
      </c>
      <c r="M44" s="7" t="s">
        <v>34</v>
      </c>
      <c r="N44" s="22"/>
      <c r="O44" s="22"/>
      <c r="P44" s="22"/>
      <c r="Q44" s="22"/>
      <c r="R44" s="22"/>
      <c r="S44" s="22"/>
      <c r="T44" s="22"/>
      <c r="U44" s="48"/>
      <c r="V44" s="48"/>
    </row>
    <row r="45" spans="1:22" s="22" customFormat="1" ht="124.5" customHeight="1" x14ac:dyDescent="0.2">
      <c r="B45" s="84" t="s">
        <v>290</v>
      </c>
      <c r="C45" s="219" t="s">
        <v>312</v>
      </c>
      <c r="D45" s="219"/>
      <c r="E45" s="220"/>
      <c r="F45" s="188" t="s">
        <v>313</v>
      </c>
      <c r="G45" s="189"/>
      <c r="H45" s="189"/>
      <c r="I45" s="190"/>
      <c r="J45" s="70">
        <v>10</v>
      </c>
      <c r="K45" s="70"/>
      <c r="L45" s="71">
        <v>20</v>
      </c>
      <c r="M45" s="72">
        <f>(L45*J45)/SUM($J$45:$J$48)</f>
        <v>2</v>
      </c>
    </row>
    <row r="46" spans="1:22" s="23" customFormat="1" ht="168" customHeight="1" x14ac:dyDescent="0.2">
      <c r="A46" s="22"/>
      <c r="B46" s="84" t="s">
        <v>291</v>
      </c>
      <c r="C46" s="217" t="s">
        <v>318</v>
      </c>
      <c r="D46" s="217"/>
      <c r="E46" s="218"/>
      <c r="F46" s="184" t="s">
        <v>314</v>
      </c>
      <c r="G46" s="185"/>
      <c r="H46" s="185"/>
      <c r="I46" s="186"/>
      <c r="J46" s="70">
        <v>20</v>
      </c>
      <c r="K46" s="70"/>
      <c r="L46" s="71">
        <v>20</v>
      </c>
      <c r="M46" s="72">
        <f>(L46*J46)/SUM($J$45:$J$48)</f>
        <v>4</v>
      </c>
      <c r="N46" s="48"/>
      <c r="O46" s="48"/>
      <c r="P46" s="48"/>
      <c r="Q46" s="48"/>
      <c r="R46" s="48"/>
      <c r="S46" s="22"/>
      <c r="T46" s="22"/>
      <c r="U46" s="22"/>
      <c r="V46" s="22"/>
    </row>
    <row r="47" spans="1:22" s="23" customFormat="1" ht="75" customHeight="1" x14ac:dyDescent="0.2">
      <c r="A47" s="22"/>
      <c r="B47" s="84" t="s">
        <v>292</v>
      </c>
      <c r="C47" s="217" t="s">
        <v>319</v>
      </c>
      <c r="D47" s="217"/>
      <c r="E47" s="218"/>
      <c r="F47" s="184" t="s">
        <v>41</v>
      </c>
      <c r="G47" s="185"/>
      <c r="H47" s="185"/>
      <c r="I47" s="186"/>
      <c r="J47" s="70">
        <v>50</v>
      </c>
      <c r="K47" s="70"/>
      <c r="L47" s="71">
        <v>20</v>
      </c>
      <c r="M47" s="72">
        <f>(L47*J47)/SUM($J$45:$J$48)</f>
        <v>10</v>
      </c>
      <c r="N47" s="48"/>
      <c r="O47" s="48"/>
      <c r="P47" s="48"/>
      <c r="Q47" s="48"/>
      <c r="R47" s="48"/>
      <c r="S47" s="22"/>
      <c r="T47" s="22"/>
      <c r="U47" s="22"/>
      <c r="V47" s="22"/>
    </row>
    <row r="48" spans="1:22" s="23" customFormat="1" ht="75" customHeight="1" x14ac:dyDescent="0.2">
      <c r="A48" s="22"/>
      <c r="B48" s="84" t="s">
        <v>293</v>
      </c>
      <c r="C48" s="217" t="s">
        <v>320</v>
      </c>
      <c r="D48" s="217"/>
      <c r="E48" s="218"/>
      <c r="F48" s="184" t="s">
        <v>73</v>
      </c>
      <c r="G48" s="185"/>
      <c r="H48" s="185"/>
      <c r="I48" s="186"/>
      <c r="J48" s="70">
        <v>20</v>
      </c>
      <c r="K48" s="70"/>
      <c r="L48" s="71">
        <v>20</v>
      </c>
      <c r="M48" s="72">
        <f>(L48*J48)/SUM($J$45:$J$48)</f>
        <v>4</v>
      </c>
      <c r="N48" s="48"/>
      <c r="O48" s="48"/>
      <c r="P48" s="48"/>
      <c r="Q48" s="48"/>
      <c r="R48" s="48"/>
      <c r="S48" s="22"/>
      <c r="T48" s="22"/>
      <c r="U48" s="22"/>
      <c r="V48" s="22"/>
    </row>
    <row r="49" spans="1:22" s="22" customFormat="1" ht="39.950000000000003" customHeight="1" x14ac:dyDescent="0.2">
      <c r="D49" s="46"/>
      <c r="E49" s="46"/>
      <c r="F49" s="46"/>
      <c r="G49" s="46"/>
      <c r="H49" s="46"/>
      <c r="I49" s="46"/>
      <c r="J49" s="173" t="s">
        <v>5</v>
      </c>
      <c r="K49" s="173"/>
      <c r="L49" s="173"/>
      <c r="M49" s="72">
        <f>SUM(M45:M48)</f>
        <v>20</v>
      </c>
    </row>
    <row r="50" spans="1:22" s="22" customFormat="1" ht="19.5" customHeight="1" x14ac:dyDescent="0.2"/>
    <row r="51" spans="1:22" s="23" customFormat="1" ht="39.950000000000003" customHeight="1" x14ac:dyDescent="0.2">
      <c r="A51" s="22"/>
      <c r="B51" s="87"/>
      <c r="C51" s="86"/>
      <c r="D51" s="75" t="s">
        <v>38</v>
      </c>
      <c r="E51" s="75"/>
      <c r="F51" s="75"/>
      <c r="G51" s="75"/>
      <c r="H51" s="75"/>
      <c r="I51" s="75"/>
      <c r="J51" s="75"/>
      <c r="K51" s="75"/>
      <c r="L51" s="75"/>
      <c r="M51" s="76"/>
      <c r="N51" s="22"/>
      <c r="O51" s="22"/>
      <c r="P51" s="22"/>
      <c r="Q51" s="22"/>
      <c r="R51" s="22"/>
      <c r="S51" s="22"/>
      <c r="T51" s="22"/>
      <c r="U51" s="22"/>
      <c r="V51" s="22"/>
    </row>
    <row r="52" spans="1:22" s="22" customFormat="1" ht="39.950000000000003" customHeight="1" x14ac:dyDescent="0.2">
      <c r="B52" s="187" t="s">
        <v>4</v>
      </c>
      <c r="C52" s="187"/>
      <c r="D52" s="187"/>
      <c r="E52" s="187"/>
      <c r="F52" s="187"/>
      <c r="G52" s="187"/>
      <c r="H52" s="187"/>
      <c r="I52" s="187"/>
      <c r="J52" s="187"/>
      <c r="K52" s="187"/>
      <c r="L52" s="187"/>
      <c r="M52" s="8" t="s">
        <v>34</v>
      </c>
    </row>
    <row r="53" spans="1:22" s="22" customFormat="1" ht="39.950000000000003" customHeight="1" x14ac:dyDescent="0.2">
      <c r="B53" s="83" t="s">
        <v>299</v>
      </c>
      <c r="C53" s="189" t="s">
        <v>300</v>
      </c>
      <c r="D53" s="189"/>
      <c r="E53" s="189"/>
      <c r="F53" s="189"/>
      <c r="G53" s="189"/>
      <c r="H53" s="189"/>
      <c r="I53" s="189"/>
      <c r="J53" s="189"/>
      <c r="K53" s="189"/>
      <c r="L53" s="190"/>
      <c r="M53" s="73">
        <f>M26</f>
        <v>20</v>
      </c>
    </row>
    <row r="54" spans="1:22" s="22" customFormat="1" ht="39.950000000000003" customHeight="1" x14ac:dyDescent="0.2">
      <c r="B54" s="83" t="s">
        <v>301</v>
      </c>
      <c r="C54" s="189" t="s">
        <v>317</v>
      </c>
      <c r="D54" s="189"/>
      <c r="E54" s="189"/>
      <c r="F54" s="189"/>
      <c r="G54" s="189"/>
      <c r="H54" s="189"/>
      <c r="I54" s="189"/>
      <c r="J54" s="189"/>
      <c r="K54" s="189"/>
      <c r="L54" s="190"/>
      <c r="M54" s="73">
        <f>M34</f>
        <v>20</v>
      </c>
    </row>
    <row r="55" spans="1:22" s="22" customFormat="1" ht="39.950000000000003" customHeight="1" x14ac:dyDescent="0.2">
      <c r="B55" s="83" t="s">
        <v>308</v>
      </c>
      <c r="C55" s="189" t="s">
        <v>309</v>
      </c>
      <c r="D55" s="189"/>
      <c r="E55" s="189"/>
      <c r="F55" s="189"/>
      <c r="G55" s="189"/>
      <c r="H55" s="189"/>
      <c r="I55" s="189"/>
      <c r="J55" s="189"/>
      <c r="K55" s="189"/>
      <c r="L55" s="190"/>
      <c r="M55" s="73">
        <f>M41</f>
        <v>20</v>
      </c>
    </row>
    <row r="56" spans="1:22" s="22" customFormat="1" ht="39.950000000000003" customHeight="1" x14ac:dyDescent="0.2">
      <c r="B56" s="83" t="s">
        <v>310</v>
      </c>
      <c r="C56" s="189" t="s">
        <v>311</v>
      </c>
      <c r="D56" s="189"/>
      <c r="E56" s="189"/>
      <c r="F56" s="189"/>
      <c r="G56" s="189"/>
      <c r="H56" s="189"/>
      <c r="I56" s="189"/>
      <c r="J56" s="189"/>
      <c r="K56" s="189"/>
      <c r="L56" s="190"/>
      <c r="M56" s="73">
        <f>M49</f>
        <v>20</v>
      </c>
    </row>
    <row r="57" spans="1:22" s="22" customFormat="1" ht="39.950000000000003" customHeight="1" x14ac:dyDescent="0.2">
      <c r="D57" s="46"/>
      <c r="E57" s="46"/>
      <c r="F57" s="46"/>
      <c r="G57" s="46"/>
      <c r="H57" s="46"/>
      <c r="I57" s="46"/>
      <c r="J57" s="173" t="s">
        <v>5</v>
      </c>
      <c r="K57" s="173"/>
      <c r="L57" s="173"/>
      <c r="M57" s="74">
        <f>SUM(M53:M56)/4</f>
        <v>20</v>
      </c>
    </row>
    <row r="58" spans="1:22" s="22" customFormat="1" ht="19.5" customHeight="1" x14ac:dyDescent="0.2"/>
    <row r="59" spans="1:22" s="23" customFormat="1" ht="39.950000000000003" customHeight="1" x14ac:dyDescent="0.2">
      <c r="A59" s="22"/>
      <c r="B59" s="77"/>
      <c r="C59" s="86"/>
      <c r="D59" s="86" t="s">
        <v>39</v>
      </c>
      <c r="E59" s="75"/>
      <c r="F59" s="75"/>
      <c r="G59" s="75"/>
      <c r="H59" s="75"/>
      <c r="I59" s="75"/>
      <c r="J59" s="75"/>
      <c r="K59" s="75"/>
      <c r="L59" s="75"/>
      <c r="M59" s="76"/>
      <c r="N59" s="22"/>
      <c r="O59" s="22"/>
      <c r="P59" s="22"/>
      <c r="Q59" s="22"/>
      <c r="R59" s="22"/>
      <c r="S59" s="22"/>
      <c r="T59" s="22"/>
      <c r="U59" s="22"/>
      <c r="V59" s="22"/>
    </row>
    <row r="60" spans="1:22" s="22" customFormat="1" ht="39.950000000000003" customHeight="1" x14ac:dyDescent="0.2">
      <c r="B60" s="173" t="s">
        <v>4</v>
      </c>
      <c r="C60" s="173"/>
      <c r="D60" s="173"/>
      <c r="E60" s="173"/>
      <c r="F60" s="173"/>
      <c r="G60" s="173"/>
      <c r="H60" s="173"/>
      <c r="I60" s="173"/>
      <c r="J60" s="193" t="s">
        <v>35</v>
      </c>
      <c r="K60" s="194"/>
      <c r="L60" s="7" t="s">
        <v>33</v>
      </c>
      <c r="M60" s="7" t="s">
        <v>34</v>
      </c>
    </row>
    <row r="61" spans="1:22" s="22" customFormat="1" ht="39.950000000000003" customHeight="1" x14ac:dyDescent="0.2">
      <c r="B61" s="215" t="s">
        <v>129</v>
      </c>
      <c r="C61" s="215"/>
      <c r="D61" s="215"/>
      <c r="E61" s="215"/>
      <c r="F61" s="215"/>
      <c r="G61" s="215"/>
      <c r="H61" s="215"/>
      <c r="I61" s="215"/>
      <c r="J61" s="213">
        <v>1</v>
      </c>
      <c r="K61" s="214"/>
      <c r="L61" s="73">
        <v>20</v>
      </c>
      <c r="M61" s="73">
        <f>J61*L61</f>
        <v>20</v>
      </c>
    </row>
    <row r="62" spans="1:22" s="22" customFormat="1" ht="35.1" customHeight="1" x14ac:dyDescent="0.2">
      <c r="D62" s="46"/>
      <c r="E62" s="46"/>
      <c r="F62" s="46"/>
      <c r="G62" s="46"/>
      <c r="H62" s="46"/>
      <c r="I62" s="46"/>
      <c r="J62" s="191" t="s">
        <v>5</v>
      </c>
      <c r="K62" s="191"/>
      <c r="L62" s="191"/>
      <c r="M62" s="73">
        <f>SUM(M61:M61)</f>
        <v>20</v>
      </c>
    </row>
    <row r="63" spans="1:22" s="1" customFormat="1" ht="14.25" customHeight="1" x14ac:dyDescent="0.2">
      <c r="C63" s="3"/>
      <c r="D63" s="3"/>
      <c r="E63" s="3"/>
      <c r="F63" s="3"/>
      <c r="G63" s="3"/>
      <c r="H63" s="3"/>
      <c r="I63" s="3"/>
      <c r="J63" s="3"/>
      <c r="K63" s="3"/>
      <c r="L63" s="3"/>
      <c r="M63" s="3"/>
    </row>
    <row r="64" spans="1:22" s="23" customFormat="1" ht="39.950000000000003" customHeight="1" x14ac:dyDescent="0.2">
      <c r="A64" s="22"/>
      <c r="B64" s="77"/>
      <c r="C64" s="86"/>
      <c r="D64" s="75" t="s">
        <v>7</v>
      </c>
      <c r="E64" s="75"/>
      <c r="F64" s="75"/>
      <c r="G64" s="75"/>
      <c r="H64" s="75"/>
      <c r="I64" s="75"/>
      <c r="J64" s="75"/>
      <c r="K64" s="75"/>
      <c r="L64" s="75"/>
      <c r="M64" s="76"/>
      <c r="N64" s="22"/>
      <c r="O64" s="22"/>
      <c r="P64" s="22"/>
      <c r="Q64" s="22"/>
      <c r="R64" s="22"/>
      <c r="S64" s="22"/>
      <c r="T64" s="22"/>
      <c r="U64" s="22"/>
      <c r="V64" s="22"/>
    </row>
    <row r="65" spans="1:23" s="22" customFormat="1" ht="39.950000000000003" customHeight="1" x14ac:dyDescent="0.2">
      <c r="B65" s="173" t="s">
        <v>4</v>
      </c>
      <c r="C65" s="173"/>
      <c r="D65" s="173"/>
      <c r="E65" s="173"/>
      <c r="F65" s="173"/>
      <c r="G65" s="173"/>
      <c r="H65" s="173"/>
      <c r="I65" s="173"/>
      <c r="J65" s="193" t="s">
        <v>35</v>
      </c>
      <c r="K65" s="194"/>
      <c r="L65" s="7" t="s">
        <v>33</v>
      </c>
      <c r="M65" s="7" t="s">
        <v>34</v>
      </c>
    </row>
    <row r="66" spans="1:23" s="22" customFormat="1" ht="39.950000000000003" customHeight="1" x14ac:dyDescent="0.2">
      <c r="B66" s="192" t="s">
        <v>15</v>
      </c>
      <c r="C66" s="192"/>
      <c r="D66" s="192"/>
      <c r="E66" s="192"/>
      <c r="F66" s="192"/>
      <c r="G66" s="192"/>
      <c r="H66" s="192"/>
      <c r="I66" s="192"/>
      <c r="J66" s="201">
        <v>0.8</v>
      </c>
      <c r="K66" s="202"/>
      <c r="L66" s="72">
        <f>M57</f>
        <v>20</v>
      </c>
      <c r="M66" s="72">
        <f>J66*L66</f>
        <v>16</v>
      </c>
    </row>
    <row r="67" spans="1:23" s="22" customFormat="1" ht="39.950000000000003" customHeight="1" x14ac:dyDescent="0.2">
      <c r="B67" s="192" t="s">
        <v>6</v>
      </c>
      <c r="C67" s="192"/>
      <c r="D67" s="192"/>
      <c r="E67" s="192"/>
      <c r="F67" s="192"/>
      <c r="G67" s="192"/>
      <c r="H67" s="192"/>
      <c r="I67" s="192"/>
      <c r="J67" s="201">
        <v>0.2</v>
      </c>
      <c r="K67" s="202"/>
      <c r="L67" s="72">
        <f>M62</f>
        <v>20</v>
      </c>
      <c r="M67" s="72">
        <f>J67*L67</f>
        <v>4</v>
      </c>
    </row>
    <row r="68" spans="1:23" s="22" customFormat="1" ht="39.950000000000003" customHeight="1" x14ac:dyDescent="0.2">
      <c r="D68" s="46"/>
      <c r="E68" s="46"/>
      <c r="F68" s="46"/>
      <c r="G68" s="46"/>
      <c r="H68" s="46"/>
      <c r="I68" s="46"/>
      <c r="J68" s="191" t="s">
        <v>5</v>
      </c>
      <c r="K68" s="191"/>
      <c r="L68" s="191"/>
      <c r="M68" s="73">
        <f>SUM(M66:M67)</f>
        <v>20</v>
      </c>
    </row>
    <row r="69" spans="1:23" s="22" customFormat="1" ht="19.5" customHeight="1" x14ac:dyDescent="0.2"/>
    <row r="70" spans="1:23" s="22" customFormat="1" ht="20.100000000000001" customHeight="1" x14ac:dyDescent="0.2">
      <c r="B70" s="204" t="s">
        <v>8</v>
      </c>
      <c r="C70" s="205"/>
      <c r="D70" s="205"/>
      <c r="E70" s="205"/>
      <c r="F70" s="205"/>
      <c r="G70" s="205"/>
      <c r="H70" s="205"/>
      <c r="I70" s="205"/>
      <c r="J70" s="205"/>
      <c r="K70" s="205"/>
      <c r="L70" s="205"/>
      <c r="M70" s="206"/>
    </row>
    <row r="71" spans="1:23" s="22" customFormat="1" ht="99.95" customHeight="1" x14ac:dyDescent="0.2">
      <c r="B71" s="207"/>
      <c r="C71" s="208"/>
      <c r="D71" s="208"/>
      <c r="E71" s="208"/>
      <c r="F71" s="208"/>
      <c r="G71" s="208"/>
      <c r="H71" s="208"/>
      <c r="I71" s="208"/>
      <c r="J71" s="208"/>
      <c r="K71" s="208"/>
      <c r="L71" s="208"/>
      <c r="M71" s="209"/>
    </row>
    <row r="72" spans="1:23" s="22" customFormat="1" ht="20.100000000000001" customHeight="1" x14ac:dyDescent="0.2">
      <c r="D72" s="46"/>
      <c r="E72" s="46"/>
      <c r="F72" s="46"/>
      <c r="G72" s="46"/>
      <c r="H72" s="46"/>
      <c r="I72" s="46"/>
      <c r="J72" s="46"/>
      <c r="K72" s="46"/>
      <c r="L72" s="46"/>
      <c r="M72" s="46"/>
    </row>
    <row r="73" spans="1:23" s="22" customFormat="1" ht="20.100000000000001" customHeight="1" x14ac:dyDescent="0.2">
      <c r="B73" s="210" t="s">
        <v>9</v>
      </c>
      <c r="C73" s="211"/>
      <c r="D73" s="211"/>
      <c r="E73" s="211"/>
      <c r="F73" s="211"/>
      <c r="G73" s="211"/>
      <c r="H73" s="211"/>
      <c r="I73" s="211"/>
      <c r="J73" s="211"/>
      <c r="K73" s="211"/>
      <c r="L73" s="211"/>
      <c r="M73" s="212"/>
    </row>
    <row r="74" spans="1:23" s="22" customFormat="1" ht="99.95" customHeight="1" x14ac:dyDescent="0.2">
      <c r="B74" s="207"/>
      <c r="C74" s="208"/>
      <c r="D74" s="208"/>
      <c r="E74" s="208"/>
      <c r="F74" s="208"/>
      <c r="G74" s="208"/>
      <c r="H74" s="208"/>
      <c r="I74" s="208"/>
      <c r="J74" s="208"/>
      <c r="K74" s="208"/>
      <c r="L74" s="208"/>
      <c r="M74" s="209"/>
    </row>
    <row r="75" spans="1:23" s="23" customFormat="1" ht="20.100000000000001" customHeight="1" x14ac:dyDescent="0.2">
      <c r="A75" s="22"/>
      <c r="B75" s="22"/>
      <c r="C75" s="22"/>
      <c r="D75" s="46"/>
      <c r="E75" s="46"/>
      <c r="F75" s="46"/>
      <c r="G75" s="46"/>
      <c r="H75" s="46"/>
      <c r="I75" s="46"/>
      <c r="J75" s="46"/>
      <c r="K75" s="46"/>
      <c r="L75" s="46"/>
      <c r="M75" s="46"/>
      <c r="N75" s="22"/>
      <c r="O75" s="22"/>
      <c r="P75" s="22"/>
      <c r="Q75" s="22"/>
      <c r="R75" s="22"/>
      <c r="S75" s="22"/>
      <c r="T75" s="22"/>
      <c r="U75" s="22"/>
      <c r="V75" s="22"/>
    </row>
    <row r="76" spans="1:23" s="23" customFormat="1" ht="21" customHeight="1" x14ac:dyDescent="0.2">
      <c r="A76" s="22"/>
      <c r="B76" s="203" t="s">
        <v>10</v>
      </c>
      <c r="C76" s="203"/>
      <c r="D76" s="222"/>
      <c r="E76" s="222"/>
      <c r="F76" s="88"/>
      <c r="G76" s="88"/>
      <c r="H76" s="89"/>
      <c r="I76" s="89"/>
      <c r="J76" s="89"/>
      <c r="K76" s="89"/>
      <c r="L76" s="89" t="s">
        <v>11</v>
      </c>
      <c r="M76" s="90"/>
      <c r="N76" s="22"/>
      <c r="O76" s="22"/>
      <c r="P76" s="22"/>
      <c r="Q76" s="22"/>
      <c r="R76" s="22"/>
      <c r="S76" s="22"/>
      <c r="T76" s="22"/>
      <c r="U76" s="22"/>
      <c r="V76" s="22"/>
      <c r="W76" s="22"/>
    </row>
    <row r="77" spans="1:23" s="23" customFormat="1" ht="50.1" customHeight="1" x14ac:dyDescent="0.2">
      <c r="A77" s="22"/>
      <c r="B77" s="90"/>
      <c r="C77" s="90"/>
      <c r="D77" s="88"/>
      <c r="E77" s="88"/>
      <c r="F77" s="88"/>
      <c r="G77" s="88"/>
      <c r="H77" s="88"/>
      <c r="I77" s="88"/>
      <c r="J77" s="90"/>
      <c r="K77" s="91"/>
      <c r="L77" s="91"/>
      <c r="M77" s="91"/>
      <c r="N77" s="22"/>
      <c r="O77" s="22"/>
      <c r="P77" s="22"/>
      <c r="Q77" s="22"/>
      <c r="R77" s="22"/>
      <c r="S77" s="22"/>
      <c r="T77" s="22"/>
      <c r="U77" s="22"/>
      <c r="V77" s="22"/>
      <c r="W77" s="22"/>
    </row>
    <row r="78" spans="1:23" s="23" customFormat="1" ht="50.1" customHeight="1" x14ac:dyDescent="0.2">
      <c r="A78" s="22"/>
      <c r="B78" s="216" t="s">
        <v>331</v>
      </c>
      <c r="C78" s="216"/>
      <c r="D78" s="216"/>
      <c r="E78" s="88"/>
      <c r="F78" s="88"/>
      <c r="G78" s="88"/>
      <c r="H78" s="88"/>
      <c r="I78" s="88"/>
      <c r="J78" s="90"/>
      <c r="K78" s="90"/>
      <c r="L78" s="90"/>
      <c r="M78" s="90"/>
      <c r="N78" s="22"/>
      <c r="O78" s="22"/>
      <c r="P78" s="22"/>
      <c r="Q78" s="22"/>
      <c r="R78" s="22"/>
      <c r="S78" s="22"/>
      <c r="T78" s="22"/>
      <c r="U78" s="22"/>
      <c r="V78" s="22"/>
      <c r="W78" s="22"/>
    </row>
    <row r="79" spans="1:23" s="23" customFormat="1" ht="25.5" customHeight="1" x14ac:dyDescent="0.2">
      <c r="A79" s="22"/>
      <c r="B79" s="203"/>
      <c r="C79" s="203"/>
      <c r="D79" s="203"/>
      <c r="E79" s="88"/>
      <c r="F79" s="88"/>
      <c r="G79" s="88"/>
      <c r="H79" s="88"/>
      <c r="I79" s="88"/>
      <c r="J79" s="90"/>
      <c r="K79" s="90"/>
      <c r="L79" s="90"/>
      <c r="M79" s="90"/>
      <c r="N79" s="22"/>
      <c r="O79" s="22"/>
      <c r="P79" s="22"/>
      <c r="Q79" s="22"/>
      <c r="R79" s="22"/>
      <c r="S79" s="22"/>
      <c r="T79" s="22"/>
      <c r="U79" s="22"/>
      <c r="V79" s="22"/>
      <c r="W79" s="22"/>
    </row>
    <row r="80" spans="1:23" s="23" customFormat="1" ht="21" customHeight="1" x14ac:dyDescent="0.2">
      <c r="A80" s="22"/>
      <c r="B80" s="203" t="s">
        <v>10</v>
      </c>
      <c r="C80" s="203"/>
      <c r="D80" s="222"/>
      <c r="E80" s="222"/>
      <c r="F80" s="88"/>
      <c r="G80" s="88"/>
      <c r="H80" s="92"/>
      <c r="I80" s="92"/>
      <c r="J80" s="90"/>
      <c r="K80" s="89"/>
      <c r="L80" s="89" t="s">
        <v>12</v>
      </c>
      <c r="M80" s="90"/>
      <c r="N80" s="22"/>
      <c r="O80" s="22"/>
      <c r="P80" s="22"/>
      <c r="Q80" s="22"/>
      <c r="R80" s="22"/>
      <c r="S80" s="22"/>
      <c r="T80" s="22"/>
      <c r="U80" s="22"/>
      <c r="V80" s="22"/>
      <c r="W80" s="22"/>
    </row>
    <row r="81" spans="1:23" s="23" customFormat="1" ht="50.1" customHeight="1" x14ac:dyDescent="0.2">
      <c r="A81" s="22"/>
      <c r="B81" s="90"/>
      <c r="C81" s="90"/>
      <c r="D81" s="90"/>
      <c r="E81" s="90"/>
      <c r="F81" s="90"/>
      <c r="G81" s="90"/>
      <c r="H81" s="90"/>
      <c r="I81" s="90"/>
      <c r="J81" s="90"/>
      <c r="K81" s="91"/>
      <c r="L81" s="91"/>
      <c r="M81" s="91"/>
      <c r="N81" s="22"/>
      <c r="O81" s="22"/>
      <c r="P81" s="22"/>
      <c r="Q81" s="22"/>
      <c r="R81" s="22"/>
      <c r="S81" s="22"/>
      <c r="T81" s="22"/>
      <c r="U81" s="22"/>
      <c r="V81" s="22"/>
      <c r="W81" s="22"/>
    </row>
    <row r="82" spans="1:23" s="1" customFormat="1" x14ac:dyDescent="0.2"/>
    <row r="83" spans="1:23" s="1" customFormat="1" x14ac:dyDescent="0.2"/>
    <row r="84" spans="1:23" s="1" customFormat="1" x14ac:dyDescent="0.2"/>
    <row r="85" spans="1:23" s="1" customFormat="1" x14ac:dyDescent="0.2"/>
    <row r="86" spans="1:23" s="1" customFormat="1" x14ac:dyDescent="0.2"/>
    <row r="87" spans="1:23" s="1" customFormat="1" x14ac:dyDescent="0.2"/>
    <row r="88" spans="1:23" s="1" customFormat="1" x14ac:dyDescent="0.2"/>
    <row r="89" spans="1:23" s="1" customFormat="1" x14ac:dyDescent="0.2"/>
    <row r="90" spans="1:23" s="1" customFormat="1" x14ac:dyDescent="0.2"/>
    <row r="91" spans="1:23" s="1" customFormat="1" x14ac:dyDescent="0.2"/>
    <row r="92" spans="1:23" s="1" customFormat="1" x14ac:dyDescent="0.2"/>
    <row r="93" spans="1:23" s="1" customFormat="1" x14ac:dyDescent="0.2"/>
    <row r="94" spans="1:23" s="1" customFormat="1" x14ac:dyDescent="0.2"/>
    <row r="95" spans="1:23" s="1" customFormat="1" x14ac:dyDescent="0.2"/>
    <row r="96" spans="1:23"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sheetData>
  <mergeCells count="93">
    <mergeCell ref="G6:I6"/>
    <mergeCell ref="B79:D79"/>
    <mergeCell ref="D76:E76"/>
    <mergeCell ref="D80:E80"/>
    <mergeCell ref="G4:L4"/>
    <mergeCell ref="K6:L6"/>
    <mergeCell ref="G10:L10"/>
    <mergeCell ref="G12:L12"/>
    <mergeCell ref="C22:E22"/>
    <mergeCell ref="C23:E23"/>
    <mergeCell ref="C24:E24"/>
    <mergeCell ref="C25:E25"/>
    <mergeCell ref="C30:E30"/>
    <mergeCell ref="C31:E31"/>
    <mergeCell ref="C32:E32"/>
    <mergeCell ref="C33:E33"/>
    <mergeCell ref="B18:E18"/>
    <mergeCell ref="F24:I24"/>
    <mergeCell ref="B78:D78"/>
    <mergeCell ref="C38:E38"/>
    <mergeCell ref="C39:E39"/>
    <mergeCell ref="C40:E40"/>
    <mergeCell ref="C45:E45"/>
    <mergeCell ref="C46:E46"/>
    <mergeCell ref="C47:E47"/>
    <mergeCell ref="C48:E48"/>
    <mergeCell ref="C53:L53"/>
    <mergeCell ref="C54:L54"/>
    <mergeCell ref="C55:L55"/>
    <mergeCell ref="C56:L56"/>
    <mergeCell ref="B16:E16"/>
    <mergeCell ref="B17:E17"/>
    <mergeCell ref="B80:C80"/>
    <mergeCell ref="H17:I17"/>
    <mergeCell ref="H18:I18"/>
    <mergeCell ref="B67:I67"/>
    <mergeCell ref="B70:M70"/>
    <mergeCell ref="B71:M71"/>
    <mergeCell ref="B73:M73"/>
    <mergeCell ref="J61:K61"/>
    <mergeCell ref="J65:K65"/>
    <mergeCell ref="J62:L62"/>
    <mergeCell ref="B61:I61"/>
    <mergeCell ref="B65:I65"/>
    <mergeCell ref="B74:M74"/>
    <mergeCell ref="B76:C76"/>
    <mergeCell ref="B1:M1"/>
    <mergeCell ref="B37:I37"/>
    <mergeCell ref="F38:I38"/>
    <mergeCell ref="F39:I39"/>
    <mergeCell ref="F40:I40"/>
    <mergeCell ref="J26:L26"/>
    <mergeCell ref="B15:M15"/>
    <mergeCell ref="J34:L34"/>
    <mergeCell ref="F30:I30"/>
    <mergeCell ref="B29:I29"/>
    <mergeCell ref="F31:I31"/>
    <mergeCell ref="F32:I32"/>
    <mergeCell ref="F33:I33"/>
    <mergeCell ref="F17:G17"/>
    <mergeCell ref="F18:G18"/>
    <mergeCell ref="H16:I16"/>
    <mergeCell ref="J68:L68"/>
    <mergeCell ref="B66:I66"/>
    <mergeCell ref="J60:K60"/>
    <mergeCell ref="J57:L57"/>
    <mergeCell ref="B60:I60"/>
    <mergeCell ref="J66:K66"/>
    <mergeCell ref="J67:K67"/>
    <mergeCell ref="C43:M43"/>
    <mergeCell ref="J49:L49"/>
    <mergeCell ref="F47:I47"/>
    <mergeCell ref="F48:I48"/>
    <mergeCell ref="B52:L52"/>
    <mergeCell ref="B44:I44"/>
    <mergeCell ref="F45:I45"/>
    <mergeCell ref="F46:I46"/>
    <mergeCell ref="B2:M2"/>
    <mergeCell ref="J41:L41"/>
    <mergeCell ref="C36:M36"/>
    <mergeCell ref="C28:M28"/>
    <mergeCell ref="C20:M20"/>
    <mergeCell ref="L16:M16"/>
    <mergeCell ref="L17:M17"/>
    <mergeCell ref="L18:M18"/>
    <mergeCell ref="J16:K16"/>
    <mergeCell ref="J17:K17"/>
    <mergeCell ref="J18:K18"/>
    <mergeCell ref="F25:I25"/>
    <mergeCell ref="F22:I22"/>
    <mergeCell ref="F23:I23"/>
    <mergeCell ref="B21:I21"/>
    <mergeCell ref="F16:G16"/>
  </mergeCells>
  <dataValidations count="1">
    <dataValidation type="list" allowBlank="1" showInputMessage="1" showErrorMessage="1" sqref="K22:K25 K45:K48 K38:K40 K30:K33" xr:uid="{00000000-0002-0000-0100-000000000000}">
      <formula1>$B$17:$L$17</formula1>
    </dataValidation>
  </dataValidations>
  <printOptions horizontalCentered="1"/>
  <pageMargins left="0" right="0" top="0.39370078740157483" bottom="0.59055118110236227" header="0.11811023622047245" footer="0.39370078740157483"/>
  <pageSetup paperSize="9" scale="41" fitToHeight="2" orientation="portrait" r:id="rId1"/>
  <headerFooter alignWithMargins="0">
    <oddFooter>&amp;RPagina &amp;P di &amp;N</oddFooter>
  </headerFooter>
  <rowBreaks count="1" manualBreakCount="1">
    <brk id="41" min="1"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10"/>
  <sheetViews>
    <sheetView showGridLines="0" zoomScale="70" zoomScaleNormal="70" zoomScalePageLayoutView="60" workbookViewId="0">
      <pane ySplit="4" topLeftCell="A63" activePane="bottomLeft" state="frozen"/>
      <selection pane="bottomLeft" activeCell="B2" sqref="B2:M2"/>
    </sheetView>
  </sheetViews>
  <sheetFormatPr defaultRowHeight="12.75" outlineLevelCol="1" x14ac:dyDescent="0.2"/>
  <cols>
    <col min="1" max="1" width="4.5703125" style="1" customWidth="1"/>
    <col min="2" max="2" width="5.7109375" style="1" customWidth="1"/>
    <col min="3" max="3" width="5.7109375" customWidth="1"/>
    <col min="4" max="4" width="10.7109375" customWidth="1"/>
    <col min="5" max="9" width="20.7109375" customWidth="1" outlineLevel="1"/>
    <col min="10" max="13" width="20.7109375" customWidth="1"/>
    <col min="14" max="14" width="32" customWidth="1"/>
    <col min="16" max="23" width="9.140625" style="1"/>
  </cols>
  <sheetData>
    <row r="1" spans="1:23" s="23" customFormat="1" ht="39.950000000000003" customHeight="1" x14ac:dyDescent="0.2">
      <c r="A1" s="22"/>
      <c r="B1" s="195" t="s">
        <v>363</v>
      </c>
      <c r="C1" s="196"/>
      <c r="D1" s="196"/>
      <c r="E1" s="196"/>
      <c r="F1" s="196"/>
      <c r="G1" s="196"/>
      <c r="H1" s="196"/>
      <c r="I1" s="196"/>
      <c r="J1" s="196"/>
      <c r="K1" s="196"/>
      <c r="L1" s="196"/>
      <c r="M1" s="197"/>
      <c r="N1" s="22"/>
      <c r="O1" s="22"/>
      <c r="P1" s="22"/>
      <c r="Q1" s="22"/>
      <c r="R1" s="22"/>
      <c r="S1" s="22"/>
      <c r="T1" s="22"/>
      <c r="U1" s="22"/>
      <c r="V1" s="22"/>
      <c r="W1" s="22"/>
    </row>
    <row r="2" spans="1:23" s="23" customFormat="1" ht="39.950000000000003" customHeight="1" x14ac:dyDescent="0.2">
      <c r="A2" s="22"/>
      <c r="B2" s="170" t="s">
        <v>328</v>
      </c>
      <c r="C2" s="171"/>
      <c r="D2" s="171"/>
      <c r="E2" s="171"/>
      <c r="F2" s="171"/>
      <c r="G2" s="171"/>
      <c r="H2" s="171"/>
      <c r="I2" s="171"/>
      <c r="J2" s="171"/>
      <c r="K2" s="171"/>
      <c r="L2" s="171"/>
      <c r="M2" s="172"/>
      <c r="N2" s="22"/>
      <c r="O2" s="22"/>
      <c r="P2" s="22"/>
      <c r="Q2" s="22"/>
      <c r="R2" s="22"/>
      <c r="S2" s="22"/>
      <c r="T2" s="22"/>
      <c r="U2" s="22"/>
      <c r="V2" s="22"/>
      <c r="W2" s="22"/>
    </row>
    <row r="3" spans="1:23" s="23" customFormat="1" ht="20.100000000000001" customHeight="1" x14ac:dyDescent="0.2">
      <c r="A3" s="22"/>
      <c r="B3" s="55"/>
      <c r="C3" s="56"/>
      <c r="D3" s="56"/>
      <c r="E3" s="56"/>
      <c r="F3" s="56"/>
      <c r="G3" s="56"/>
      <c r="H3" s="56"/>
      <c r="I3" s="56"/>
      <c r="J3" s="56"/>
      <c r="K3" s="56"/>
      <c r="L3" s="56"/>
      <c r="M3" s="57"/>
      <c r="N3" s="22"/>
      <c r="O3" s="22"/>
      <c r="P3" s="22"/>
      <c r="Q3" s="22"/>
      <c r="R3" s="22"/>
      <c r="S3" s="22"/>
      <c r="T3" s="22"/>
      <c r="U3" s="22"/>
      <c r="V3" s="22"/>
      <c r="W3" s="22"/>
    </row>
    <row r="4" spans="1:23" s="23" customFormat="1" ht="35.1" customHeight="1" x14ac:dyDescent="0.2">
      <c r="A4" s="22"/>
      <c r="B4" s="58"/>
      <c r="C4" s="22"/>
      <c r="D4" s="63" t="s">
        <v>0</v>
      </c>
      <c r="E4" s="45"/>
      <c r="F4" s="45"/>
      <c r="G4" s="223"/>
      <c r="H4" s="224"/>
      <c r="I4" s="224"/>
      <c r="J4" s="224"/>
      <c r="K4" s="224"/>
      <c r="L4" s="225"/>
      <c r="M4" s="59"/>
      <c r="N4" s="22"/>
      <c r="O4" s="22"/>
      <c r="P4" s="22"/>
      <c r="Q4" s="22"/>
      <c r="R4" s="22"/>
      <c r="S4" s="22"/>
      <c r="T4" s="22"/>
      <c r="U4" s="22"/>
    </row>
    <row r="5" spans="1:23" s="23" customFormat="1" ht="20.25" x14ac:dyDescent="0.2">
      <c r="A5" s="22"/>
      <c r="B5" s="58"/>
      <c r="C5" s="22"/>
      <c r="D5" s="64"/>
      <c r="E5" s="46"/>
      <c r="F5" s="46"/>
      <c r="G5" s="46"/>
      <c r="H5" s="46"/>
      <c r="I5" s="46"/>
      <c r="J5" s="46"/>
      <c r="K5" s="22"/>
      <c r="L5" s="22"/>
      <c r="M5" s="59"/>
      <c r="N5" s="22"/>
      <c r="O5" s="22"/>
      <c r="P5" s="22"/>
      <c r="Q5" s="22"/>
      <c r="R5" s="22"/>
      <c r="S5" s="22"/>
      <c r="T5" s="22"/>
      <c r="U5" s="22"/>
    </row>
    <row r="6" spans="1:23" s="23" customFormat="1" ht="35.1" customHeight="1" x14ac:dyDescent="0.2">
      <c r="A6" s="22"/>
      <c r="B6" s="58"/>
      <c r="C6" s="22"/>
      <c r="D6" s="63" t="s">
        <v>1</v>
      </c>
      <c r="E6" s="45"/>
      <c r="F6" s="45"/>
      <c r="G6" s="221"/>
      <c r="H6" s="221"/>
      <c r="I6" s="221"/>
      <c r="J6" s="65" t="s">
        <v>128</v>
      </c>
      <c r="K6" s="221"/>
      <c r="L6" s="221"/>
      <c r="M6" s="59"/>
      <c r="N6" s="22"/>
      <c r="O6" s="22"/>
      <c r="P6" s="22"/>
      <c r="Q6" s="22"/>
      <c r="R6" s="22"/>
      <c r="S6" s="22"/>
      <c r="T6" s="22"/>
      <c r="U6" s="22"/>
    </row>
    <row r="7" spans="1:23" s="23" customFormat="1" ht="20.25" x14ac:dyDescent="0.2">
      <c r="A7" s="22"/>
      <c r="B7" s="58"/>
      <c r="C7" s="22"/>
      <c r="D7" s="64"/>
      <c r="E7" s="46"/>
      <c r="F7" s="46"/>
      <c r="G7" s="46"/>
      <c r="H7" s="46"/>
      <c r="I7" s="46"/>
      <c r="J7" s="46"/>
      <c r="K7" s="22"/>
      <c r="L7" s="22"/>
      <c r="M7" s="59"/>
      <c r="N7" s="22"/>
      <c r="O7" s="22"/>
      <c r="P7" s="22"/>
      <c r="Q7" s="22"/>
      <c r="R7" s="22"/>
      <c r="S7" s="22"/>
      <c r="T7" s="22"/>
      <c r="U7" s="22"/>
    </row>
    <row r="8" spans="1:23" s="23" customFormat="1" ht="35.1" customHeight="1" x14ac:dyDescent="0.2">
      <c r="A8" s="22"/>
      <c r="B8" s="58"/>
      <c r="C8" s="22"/>
      <c r="D8" s="63" t="s">
        <v>2</v>
      </c>
      <c r="E8" s="45"/>
      <c r="F8" s="45"/>
      <c r="G8" s="60"/>
      <c r="H8" s="61"/>
      <c r="I8" s="61"/>
      <c r="J8" s="61"/>
      <c r="K8" s="61"/>
      <c r="L8" s="62"/>
      <c r="M8" s="59"/>
      <c r="N8" s="22"/>
      <c r="O8" s="22"/>
      <c r="P8" s="22"/>
      <c r="Q8" s="22"/>
      <c r="R8" s="22"/>
      <c r="S8" s="22"/>
      <c r="T8" s="22"/>
      <c r="U8" s="22"/>
    </row>
    <row r="9" spans="1:23" s="23" customFormat="1" ht="20.25" x14ac:dyDescent="0.2">
      <c r="A9" s="22"/>
      <c r="B9" s="58"/>
      <c r="C9" s="22"/>
      <c r="D9" s="64"/>
      <c r="E9" s="46"/>
      <c r="F9" s="46"/>
      <c r="G9" s="46"/>
      <c r="H9" s="46"/>
      <c r="I9" s="46"/>
      <c r="J9" s="46"/>
      <c r="K9" s="22"/>
      <c r="L9" s="22"/>
      <c r="M9" s="59"/>
      <c r="N9" s="22"/>
      <c r="O9" s="22"/>
      <c r="P9" s="22"/>
      <c r="Q9" s="22"/>
      <c r="R9" s="22"/>
      <c r="S9" s="22"/>
      <c r="T9" s="22"/>
      <c r="U9" s="22"/>
    </row>
    <row r="10" spans="1:23" s="23" customFormat="1" ht="35.1" customHeight="1" x14ac:dyDescent="0.2">
      <c r="A10" s="22"/>
      <c r="B10" s="58"/>
      <c r="C10" s="22"/>
      <c r="D10" s="63" t="s">
        <v>16</v>
      </c>
      <c r="E10" s="45"/>
      <c r="F10" s="45"/>
      <c r="G10" s="223"/>
      <c r="H10" s="224"/>
      <c r="I10" s="224"/>
      <c r="J10" s="224"/>
      <c r="K10" s="224"/>
      <c r="L10" s="225"/>
      <c r="M10" s="59"/>
      <c r="N10" s="47"/>
      <c r="O10" s="22"/>
      <c r="P10" s="22"/>
      <c r="Q10" s="22"/>
      <c r="R10" s="22"/>
      <c r="S10" s="22"/>
      <c r="T10" s="22"/>
      <c r="U10" s="22"/>
    </row>
    <row r="11" spans="1:23" s="23" customFormat="1" ht="20.25" x14ac:dyDescent="0.2">
      <c r="A11" s="22"/>
      <c r="B11" s="58"/>
      <c r="C11" s="22"/>
      <c r="D11" s="64"/>
      <c r="E11" s="46"/>
      <c r="F11" s="46"/>
      <c r="G11" s="46"/>
      <c r="H11" s="46"/>
      <c r="I11" s="46"/>
      <c r="J11" s="46"/>
      <c r="K11" s="22"/>
      <c r="L11" s="22"/>
      <c r="M11" s="59"/>
      <c r="N11" s="22"/>
      <c r="O11" s="22"/>
      <c r="P11" s="22"/>
      <c r="Q11" s="47"/>
      <c r="R11" s="22"/>
      <c r="S11" s="22"/>
      <c r="T11" s="22"/>
      <c r="U11" s="22"/>
    </row>
    <row r="12" spans="1:23" s="23" customFormat="1" ht="35.1" customHeight="1" x14ac:dyDescent="0.2">
      <c r="A12" s="22"/>
      <c r="B12" s="58"/>
      <c r="C12" s="22"/>
      <c r="D12" s="63" t="s">
        <v>3</v>
      </c>
      <c r="E12" s="45"/>
      <c r="F12" s="45"/>
      <c r="G12" s="223"/>
      <c r="H12" s="224"/>
      <c r="I12" s="224"/>
      <c r="J12" s="224"/>
      <c r="K12" s="224"/>
      <c r="L12" s="225"/>
      <c r="M12" s="59"/>
      <c r="N12" s="22"/>
      <c r="O12" s="22"/>
      <c r="P12" s="22"/>
      <c r="Q12" s="22"/>
      <c r="R12" s="47"/>
      <c r="S12" s="22"/>
      <c r="T12" s="22"/>
      <c r="U12" s="22"/>
    </row>
    <row r="13" spans="1:23" s="23" customFormat="1" ht="20.100000000000001" customHeight="1" x14ac:dyDescent="0.2">
      <c r="A13" s="22"/>
      <c r="B13" s="51"/>
      <c r="C13" s="52"/>
      <c r="D13" s="54"/>
      <c r="E13" s="54"/>
      <c r="F13" s="54"/>
      <c r="G13" s="54"/>
      <c r="H13" s="50"/>
      <c r="I13" s="50"/>
      <c r="J13" s="50"/>
      <c r="K13" s="52"/>
      <c r="L13" s="52"/>
      <c r="M13" s="53"/>
      <c r="N13" s="22"/>
      <c r="O13" s="22"/>
      <c r="P13" s="22"/>
      <c r="Q13" s="22"/>
      <c r="R13" s="47"/>
      <c r="S13" s="22"/>
      <c r="T13" s="22"/>
      <c r="U13" s="22"/>
    </row>
    <row r="14" spans="1:23" s="23" customFormat="1" ht="20.100000000000001" customHeight="1" x14ac:dyDescent="0.2">
      <c r="A14" s="22"/>
      <c r="B14" s="22"/>
      <c r="C14" s="22"/>
      <c r="D14" s="45"/>
      <c r="E14" s="45"/>
      <c r="F14" s="45"/>
      <c r="G14" s="45"/>
      <c r="H14" s="46"/>
      <c r="I14" s="46"/>
      <c r="J14" s="46"/>
      <c r="K14" s="22"/>
      <c r="L14" s="22"/>
      <c r="M14" s="22"/>
      <c r="N14" s="22"/>
      <c r="O14" s="22"/>
      <c r="P14" s="22"/>
      <c r="Q14" s="22"/>
      <c r="R14" s="47"/>
      <c r="S14" s="22"/>
      <c r="T14" s="22"/>
      <c r="U14" s="22"/>
    </row>
    <row r="15" spans="1:23" s="23" customFormat="1" ht="39.950000000000003" customHeight="1" x14ac:dyDescent="0.2">
      <c r="A15" s="22"/>
      <c r="B15" s="198" t="s">
        <v>332</v>
      </c>
      <c r="C15" s="199"/>
      <c r="D15" s="199"/>
      <c r="E15" s="199"/>
      <c r="F15" s="199"/>
      <c r="G15" s="199"/>
      <c r="H15" s="199"/>
      <c r="I15" s="199"/>
      <c r="J15" s="199"/>
      <c r="K15" s="199"/>
      <c r="L15" s="199"/>
      <c r="M15" s="200"/>
      <c r="N15" s="22"/>
      <c r="O15" s="22"/>
      <c r="P15" s="22"/>
      <c r="Q15" s="22"/>
      <c r="R15" s="22"/>
      <c r="S15" s="22"/>
      <c r="T15" s="22"/>
      <c r="U15" s="22"/>
    </row>
    <row r="16" spans="1:23" s="23" customFormat="1" ht="39.950000000000003" customHeight="1" x14ac:dyDescent="0.2">
      <c r="A16" s="22"/>
      <c r="B16" s="178" t="s">
        <v>17</v>
      </c>
      <c r="C16" s="178"/>
      <c r="D16" s="178"/>
      <c r="E16" s="178"/>
      <c r="F16" s="181" t="s">
        <v>19</v>
      </c>
      <c r="G16" s="182"/>
      <c r="H16" s="181" t="s">
        <v>21</v>
      </c>
      <c r="I16" s="182"/>
      <c r="J16" s="181" t="s">
        <v>23</v>
      </c>
      <c r="K16" s="182"/>
      <c r="L16" s="178" t="s">
        <v>25</v>
      </c>
      <c r="M16" s="178"/>
      <c r="N16" s="22"/>
      <c r="O16" s="22"/>
      <c r="P16" s="22"/>
      <c r="Q16" s="22"/>
      <c r="R16" s="22"/>
      <c r="S16" s="22"/>
      <c r="T16" s="22"/>
      <c r="U16" s="22"/>
    </row>
    <row r="17" spans="1:22" s="23" customFormat="1" ht="39.950000000000003" customHeight="1" x14ac:dyDescent="0.2">
      <c r="A17" s="22"/>
      <c r="B17" s="179" t="s">
        <v>18</v>
      </c>
      <c r="C17" s="179"/>
      <c r="D17" s="179"/>
      <c r="E17" s="179"/>
      <c r="F17" s="179" t="s">
        <v>20</v>
      </c>
      <c r="G17" s="179"/>
      <c r="H17" s="179" t="s">
        <v>22</v>
      </c>
      <c r="I17" s="179"/>
      <c r="J17" s="179" t="s">
        <v>24</v>
      </c>
      <c r="K17" s="179"/>
      <c r="L17" s="179" t="s">
        <v>26</v>
      </c>
      <c r="M17" s="179"/>
      <c r="N17" s="22"/>
      <c r="O17" s="22"/>
      <c r="P17" s="22"/>
      <c r="Q17" s="22"/>
      <c r="R17" s="22"/>
      <c r="S17" s="22"/>
      <c r="T17" s="22"/>
      <c r="U17" s="22"/>
    </row>
    <row r="18" spans="1:22" s="93" customFormat="1" ht="39.950000000000003" customHeight="1" x14ac:dyDescent="0.2">
      <c r="A18" s="64"/>
      <c r="B18" s="180" t="s">
        <v>31</v>
      </c>
      <c r="C18" s="180"/>
      <c r="D18" s="180"/>
      <c r="E18" s="180"/>
      <c r="F18" s="180" t="s">
        <v>30</v>
      </c>
      <c r="G18" s="180"/>
      <c r="H18" s="180" t="s">
        <v>29</v>
      </c>
      <c r="I18" s="180"/>
      <c r="J18" s="183" t="s">
        <v>28</v>
      </c>
      <c r="K18" s="183"/>
      <c r="L18" s="180" t="s">
        <v>27</v>
      </c>
      <c r="M18" s="180"/>
      <c r="N18" s="64"/>
      <c r="O18" s="64"/>
      <c r="P18" s="64"/>
      <c r="Q18" s="64"/>
      <c r="R18" s="64"/>
      <c r="S18" s="64"/>
      <c r="T18" s="64"/>
      <c r="U18" s="64"/>
    </row>
    <row r="19" spans="1:22" s="22" customFormat="1" ht="19.5" customHeight="1" x14ac:dyDescent="0.2"/>
    <row r="20" spans="1:22" s="23" customFormat="1" ht="39.950000000000003" customHeight="1" x14ac:dyDescent="0.2">
      <c r="A20" s="22"/>
      <c r="B20" s="85" t="s">
        <v>299</v>
      </c>
      <c r="C20" s="174" t="s">
        <v>300</v>
      </c>
      <c r="D20" s="174"/>
      <c r="E20" s="174"/>
      <c r="F20" s="174"/>
      <c r="G20" s="174"/>
      <c r="H20" s="174"/>
      <c r="I20" s="174"/>
      <c r="J20" s="174"/>
      <c r="K20" s="174"/>
      <c r="L20" s="174"/>
      <c r="M20" s="175"/>
      <c r="N20" s="22"/>
      <c r="O20" s="22"/>
      <c r="P20" s="22"/>
      <c r="Q20" s="22"/>
      <c r="R20" s="22"/>
      <c r="S20" s="22"/>
      <c r="T20" s="22"/>
      <c r="U20" s="22"/>
      <c r="V20" s="22"/>
    </row>
    <row r="21" spans="1:22" s="49" customFormat="1" ht="39.950000000000003" customHeight="1" x14ac:dyDescent="0.2">
      <c r="A21" s="48"/>
      <c r="B21" s="173" t="s">
        <v>4</v>
      </c>
      <c r="C21" s="173"/>
      <c r="D21" s="173"/>
      <c r="E21" s="173"/>
      <c r="F21" s="173"/>
      <c r="G21" s="173"/>
      <c r="H21" s="173"/>
      <c r="I21" s="173"/>
      <c r="J21" s="7" t="s">
        <v>35</v>
      </c>
      <c r="K21" s="7" t="s">
        <v>32</v>
      </c>
      <c r="L21" s="7" t="s">
        <v>33</v>
      </c>
      <c r="M21" s="7" t="s">
        <v>34</v>
      </c>
      <c r="N21" s="22"/>
      <c r="O21" s="22"/>
      <c r="P21" s="22"/>
      <c r="Q21" s="22"/>
      <c r="R21" s="22"/>
      <c r="S21" s="22"/>
      <c r="T21" s="22"/>
      <c r="U21" s="48"/>
      <c r="V21" s="48"/>
    </row>
    <row r="22" spans="1:22" s="23" customFormat="1" ht="75" customHeight="1" x14ac:dyDescent="0.2">
      <c r="A22" s="22"/>
      <c r="B22" s="84" t="s">
        <v>290</v>
      </c>
      <c r="C22" s="217" t="s">
        <v>294</v>
      </c>
      <c r="D22" s="217"/>
      <c r="E22" s="218"/>
      <c r="F22" s="184" t="s">
        <v>298</v>
      </c>
      <c r="G22" s="185"/>
      <c r="H22" s="185"/>
      <c r="I22" s="186"/>
      <c r="J22" s="70">
        <v>20</v>
      </c>
      <c r="K22" s="70"/>
      <c r="L22" s="71">
        <v>20</v>
      </c>
      <c r="M22" s="72">
        <f>(L22*J22)/SUM($J$22:$J$25)</f>
        <v>4</v>
      </c>
      <c r="N22" s="48"/>
      <c r="O22" s="48"/>
      <c r="P22" s="48"/>
      <c r="Q22" s="48"/>
      <c r="R22" s="48"/>
      <c r="S22" s="22"/>
      <c r="T22" s="22"/>
      <c r="U22" s="22"/>
      <c r="V22" s="22"/>
    </row>
    <row r="23" spans="1:22" s="23" customFormat="1" ht="75" customHeight="1" x14ac:dyDescent="0.2">
      <c r="A23" s="22"/>
      <c r="B23" s="84" t="s">
        <v>291</v>
      </c>
      <c r="C23" s="217" t="s">
        <v>295</v>
      </c>
      <c r="D23" s="217"/>
      <c r="E23" s="218"/>
      <c r="F23" s="184" t="s">
        <v>122</v>
      </c>
      <c r="G23" s="185"/>
      <c r="H23" s="185"/>
      <c r="I23" s="186"/>
      <c r="J23" s="70">
        <v>25</v>
      </c>
      <c r="K23" s="70"/>
      <c r="L23" s="71">
        <v>20</v>
      </c>
      <c r="M23" s="72">
        <f>(L23*J23)/SUM($J$22:$J$25)</f>
        <v>5</v>
      </c>
      <c r="N23" s="48"/>
      <c r="O23" s="48"/>
      <c r="P23" s="48"/>
      <c r="Q23" s="48"/>
      <c r="R23" s="48"/>
      <c r="S23" s="22"/>
      <c r="T23" s="22"/>
      <c r="U23" s="22"/>
      <c r="V23" s="22"/>
    </row>
    <row r="24" spans="1:22" s="23" customFormat="1" ht="75" customHeight="1" x14ac:dyDescent="0.2">
      <c r="A24" s="22"/>
      <c r="B24" s="84" t="s">
        <v>292</v>
      </c>
      <c r="C24" s="217" t="s">
        <v>296</v>
      </c>
      <c r="D24" s="217"/>
      <c r="E24" s="218"/>
      <c r="F24" s="184" t="s">
        <v>40</v>
      </c>
      <c r="G24" s="185"/>
      <c r="H24" s="185"/>
      <c r="I24" s="186"/>
      <c r="J24" s="70">
        <v>30</v>
      </c>
      <c r="K24" s="70"/>
      <c r="L24" s="71">
        <v>20</v>
      </c>
      <c r="M24" s="72">
        <f>(L24*J24)/SUM($J$22:$J$25)</f>
        <v>6</v>
      </c>
      <c r="N24" s="48"/>
      <c r="O24" s="48"/>
      <c r="P24" s="48"/>
      <c r="Q24" s="48"/>
      <c r="R24" s="48"/>
      <c r="S24" s="22"/>
      <c r="T24" s="22"/>
      <c r="U24" s="22"/>
      <c r="V24" s="22"/>
    </row>
    <row r="25" spans="1:22" s="23" customFormat="1" ht="75" customHeight="1" x14ac:dyDescent="0.2">
      <c r="A25" s="22"/>
      <c r="B25" s="84" t="s">
        <v>293</v>
      </c>
      <c r="C25" s="217" t="s">
        <v>297</v>
      </c>
      <c r="D25" s="217"/>
      <c r="E25" s="218"/>
      <c r="F25" s="184" t="s">
        <v>316</v>
      </c>
      <c r="G25" s="185"/>
      <c r="H25" s="185"/>
      <c r="I25" s="186"/>
      <c r="J25" s="70">
        <v>25</v>
      </c>
      <c r="K25" s="70"/>
      <c r="L25" s="71">
        <v>20</v>
      </c>
      <c r="M25" s="72">
        <f>(L25*J25)/SUM($J$22:$J$25)</f>
        <v>5</v>
      </c>
      <c r="N25" s="48"/>
      <c r="O25" s="48"/>
      <c r="P25" s="48"/>
      <c r="Q25" s="48"/>
      <c r="R25" s="48"/>
      <c r="S25" s="22"/>
      <c r="T25" s="22"/>
      <c r="U25" s="22"/>
      <c r="V25" s="22"/>
    </row>
    <row r="26" spans="1:22" s="22" customFormat="1" ht="39.950000000000003" customHeight="1" x14ac:dyDescent="0.2">
      <c r="D26" s="46"/>
      <c r="E26" s="46"/>
      <c r="F26" s="46"/>
      <c r="G26" s="46"/>
      <c r="H26" s="46"/>
      <c r="I26" s="46"/>
      <c r="J26" s="173" t="s">
        <v>5</v>
      </c>
      <c r="K26" s="173"/>
      <c r="L26" s="173"/>
      <c r="M26" s="72">
        <f>SUM(M22:M25)</f>
        <v>20</v>
      </c>
    </row>
    <row r="27" spans="1:22" x14ac:dyDescent="0.2">
      <c r="C27" s="1"/>
      <c r="D27" s="1"/>
      <c r="E27" s="1"/>
      <c r="F27" s="1"/>
      <c r="G27" s="1"/>
      <c r="H27" s="1"/>
      <c r="I27" s="1"/>
      <c r="J27" s="1"/>
      <c r="K27" s="1"/>
      <c r="L27" s="1"/>
      <c r="M27" s="1"/>
      <c r="N27" s="1"/>
      <c r="O27" s="1"/>
    </row>
    <row r="28" spans="1:22" s="23" customFormat="1" ht="39.950000000000003" customHeight="1" x14ac:dyDescent="0.2">
      <c r="A28" s="22"/>
      <c r="B28" s="85" t="s">
        <v>301</v>
      </c>
      <c r="C28" s="174" t="s">
        <v>302</v>
      </c>
      <c r="D28" s="174"/>
      <c r="E28" s="174"/>
      <c r="F28" s="174"/>
      <c r="G28" s="174"/>
      <c r="H28" s="174"/>
      <c r="I28" s="174"/>
      <c r="J28" s="174"/>
      <c r="K28" s="174"/>
      <c r="L28" s="174"/>
      <c r="M28" s="175"/>
      <c r="N28" s="22"/>
      <c r="O28" s="22"/>
      <c r="P28" s="22"/>
      <c r="Q28" s="22"/>
      <c r="R28" s="22"/>
      <c r="S28" s="22"/>
      <c r="T28" s="22"/>
      <c r="U28" s="22"/>
      <c r="V28" s="22"/>
    </row>
    <row r="29" spans="1:22" s="49" customFormat="1" ht="39.950000000000003" customHeight="1" x14ac:dyDescent="0.2">
      <c r="A29" s="48"/>
      <c r="B29" s="173" t="s">
        <v>4</v>
      </c>
      <c r="C29" s="173"/>
      <c r="D29" s="173"/>
      <c r="E29" s="173"/>
      <c r="F29" s="173"/>
      <c r="G29" s="173"/>
      <c r="H29" s="173"/>
      <c r="I29" s="173"/>
      <c r="J29" s="7" t="s">
        <v>35</v>
      </c>
      <c r="K29" s="7" t="s">
        <v>32</v>
      </c>
      <c r="L29" s="7" t="s">
        <v>33</v>
      </c>
      <c r="M29" s="7" t="s">
        <v>34</v>
      </c>
      <c r="N29" s="22"/>
      <c r="O29" s="22"/>
      <c r="P29" s="22"/>
      <c r="Q29" s="22"/>
      <c r="R29" s="22"/>
      <c r="S29" s="22"/>
      <c r="T29" s="22"/>
      <c r="U29" s="48"/>
      <c r="V29" s="48"/>
    </row>
    <row r="30" spans="1:22" s="23" customFormat="1" ht="75" customHeight="1" x14ac:dyDescent="0.2">
      <c r="A30" s="22"/>
      <c r="B30" s="84" t="s">
        <v>290</v>
      </c>
      <c r="C30" s="217" t="s">
        <v>321</v>
      </c>
      <c r="D30" s="217"/>
      <c r="E30" s="218"/>
      <c r="F30" s="184" t="s">
        <v>119</v>
      </c>
      <c r="G30" s="185"/>
      <c r="H30" s="185"/>
      <c r="I30" s="186"/>
      <c r="J30" s="70">
        <v>30</v>
      </c>
      <c r="K30" s="70"/>
      <c r="L30" s="71">
        <v>20</v>
      </c>
      <c r="M30" s="72">
        <f>(L30*J30)/SUM($J$30:$J$33)</f>
        <v>6</v>
      </c>
      <c r="N30" s="48"/>
      <c r="O30" s="48"/>
      <c r="P30" s="48"/>
      <c r="Q30" s="48"/>
      <c r="R30" s="48"/>
      <c r="S30" s="22"/>
      <c r="T30" s="22"/>
      <c r="U30" s="22"/>
      <c r="V30" s="22"/>
    </row>
    <row r="31" spans="1:22" s="23" customFormat="1" ht="75" customHeight="1" x14ac:dyDescent="0.2">
      <c r="A31" s="22"/>
      <c r="B31" s="84" t="s">
        <v>291</v>
      </c>
      <c r="C31" s="217" t="s">
        <v>322</v>
      </c>
      <c r="D31" s="217"/>
      <c r="E31" s="218"/>
      <c r="F31" s="184" t="s">
        <v>116</v>
      </c>
      <c r="G31" s="185"/>
      <c r="H31" s="185"/>
      <c r="I31" s="186"/>
      <c r="J31" s="70">
        <v>35</v>
      </c>
      <c r="K31" s="70"/>
      <c r="L31" s="71">
        <v>20</v>
      </c>
      <c r="M31" s="72">
        <f>(L31*J31)/SUM($J$30:$J$33)</f>
        <v>7</v>
      </c>
      <c r="N31" s="48"/>
      <c r="O31" s="48"/>
      <c r="P31" s="48"/>
      <c r="Q31" s="48"/>
      <c r="R31" s="48"/>
      <c r="S31" s="22"/>
      <c r="T31" s="22"/>
      <c r="U31" s="22"/>
      <c r="V31" s="22"/>
    </row>
    <row r="32" spans="1:22" s="23" customFormat="1" ht="87.75" customHeight="1" x14ac:dyDescent="0.2">
      <c r="A32" s="22"/>
      <c r="B32" s="84" t="s">
        <v>292</v>
      </c>
      <c r="C32" s="217" t="s">
        <v>323</v>
      </c>
      <c r="D32" s="217"/>
      <c r="E32" s="218"/>
      <c r="F32" s="184" t="s">
        <v>123</v>
      </c>
      <c r="G32" s="185"/>
      <c r="H32" s="185"/>
      <c r="I32" s="186"/>
      <c r="J32" s="70">
        <v>20</v>
      </c>
      <c r="K32" s="70"/>
      <c r="L32" s="71">
        <v>20</v>
      </c>
      <c r="M32" s="72">
        <f>(L32*J32)/SUM($J$30:$J$33)</f>
        <v>4</v>
      </c>
      <c r="N32" s="48"/>
      <c r="O32" s="48"/>
      <c r="P32" s="48"/>
      <c r="Q32" s="48"/>
      <c r="R32" s="48"/>
      <c r="S32" s="22"/>
      <c r="T32" s="22"/>
      <c r="U32" s="22"/>
      <c r="V32" s="22"/>
    </row>
    <row r="33" spans="1:22" s="23" customFormat="1" ht="87.75" customHeight="1" x14ac:dyDescent="0.2">
      <c r="A33" s="22"/>
      <c r="B33" s="84" t="s">
        <v>293</v>
      </c>
      <c r="C33" s="217" t="s">
        <v>324</v>
      </c>
      <c r="D33" s="217"/>
      <c r="E33" s="218"/>
      <c r="F33" s="184" t="s">
        <v>315</v>
      </c>
      <c r="G33" s="185"/>
      <c r="H33" s="185"/>
      <c r="I33" s="186"/>
      <c r="J33" s="70">
        <v>15</v>
      </c>
      <c r="K33" s="70"/>
      <c r="L33" s="71">
        <v>20</v>
      </c>
      <c r="M33" s="72">
        <f>(L33*J33)/SUM($J$30:$J$33)</f>
        <v>3</v>
      </c>
      <c r="N33" s="48"/>
      <c r="O33" s="48"/>
      <c r="P33" s="48"/>
      <c r="Q33" s="48"/>
      <c r="R33" s="48"/>
      <c r="S33" s="22"/>
      <c r="T33" s="22"/>
      <c r="U33" s="22"/>
      <c r="V33" s="22"/>
    </row>
    <row r="34" spans="1:22" s="22" customFormat="1" ht="39.950000000000003" customHeight="1" x14ac:dyDescent="0.2">
      <c r="D34" s="46"/>
      <c r="E34" s="46"/>
      <c r="F34" s="46"/>
      <c r="G34" s="46"/>
      <c r="H34" s="46"/>
      <c r="I34" s="46"/>
      <c r="J34" s="173" t="s">
        <v>5</v>
      </c>
      <c r="K34" s="173"/>
      <c r="L34" s="173"/>
      <c r="M34" s="72">
        <f>SUM(M30:M33)</f>
        <v>20</v>
      </c>
    </row>
    <row r="35" spans="1:22" s="22" customFormat="1" ht="19.5" customHeight="1" x14ac:dyDescent="0.2"/>
    <row r="36" spans="1:22" s="23" customFormat="1" ht="39.950000000000003" customHeight="1" x14ac:dyDescent="0.2">
      <c r="A36" s="22"/>
      <c r="B36" s="85" t="s">
        <v>308</v>
      </c>
      <c r="C36" s="174" t="s">
        <v>309</v>
      </c>
      <c r="D36" s="174"/>
      <c r="E36" s="174"/>
      <c r="F36" s="174"/>
      <c r="G36" s="174"/>
      <c r="H36" s="174"/>
      <c r="I36" s="174"/>
      <c r="J36" s="174"/>
      <c r="K36" s="174"/>
      <c r="L36" s="174"/>
      <c r="M36" s="175"/>
      <c r="N36" s="22"/>
      <c r="O36" s="22"/>
      <c r="P36" s="22"/>
      <c r="Q36" s="22"/>
      <c r="R36" s="22"/>
      <c r="S36" s="22"/>
      <c r="T36" s="22"/>
      <c r="U36" s="22"/>
      <c r="V36" s="22"/>
    </row>
    <row r="37" spans="1:22" s="49" customFormat="1" ht="39.950000000000003" customHeight="1" x14ac:dyDescent="0.2">
      <c r="A37" s="48"/>
      <c r="B37" s="173" t="s">
        <v>4</v>
      </c>
      <c r="C37" s="173"/>
      <c r="D37" s="173"/>
      <c r="E37" s="173"/>
      <c r="F37" s="173"/>
      <c r="G37" s="173"/>
      <c r="H37" s="173"/>
      <c r="I37" s="173"/>
      <c r="J37" s="7" t="s">
        <v>35</v>
      </c>
      <c r="K37" s="7" t="s">
        <v>32</v>
      </c>
      <c r="L37" s="7" t="s">
        <v>33</v>
      </c>
      <c r="M37" s="7" t="s">
        <v>34</v>
      </c>
      <c r="N37" s="22"/>
      <c r="O37" s="22"/>
      <c r="P37" s="22"/>
      <c r="Q37" s="22"/>
      <c r="R37" s="22"/>
      <c r="S37" s="22"/>
      <c r="T37" s="22"/>
      <c r="U37" s="48"/>
      <c r="V37" s="48"/>
    </row>
    <row r="38" spans="1:22" s="23" customFormat="1" ht="75" customHeight="1" x14ac:dyDescent="0.2">
      <c r="A38" s="22"/>
      <c r="B38" s="84" t="s">
        <v>290</v>
      </c>
      <c r="C38" s="217" t="s">
        <v>303</v>
      </c>
      <c r="D38" s="217"/>
      <c r="E38" s="218"/>
      <c r="F38" s="184" t="s">
        <v>306</v>
      </c>
      <c r="G38" s="185"/>
      <c r="H38" s="185"/>
      <c r="I38" s="186"/>
      <c r="J38" s="70">
        <v>30</v>
      </c>
      <c r="K38" s="70"/>
      <c r="L38" s="71">
        <v>20</v>
      </c>
      <c r="M38" s="72">
        <f>(L38*J38)/SUM($J$38:$J$40)</f>
        <v>6</v>
      </c>
      <c r="N38" s="48"/>
      <c r="O38" s="48"/>
      <c r="P38" s="48"/>
      <c r="Q38" s="48"/>
      <c r="R38" s="48"/>
      <c r="S38" s="22"/>
      <c r="T38" s="22"/>
      <c r="U38" s="22"/>
      <c r="V38" s="22"/>
    </row>
    <row r="39" spans="1:22" s="23" customFormat="1" ht="75" customHeight="1" x14ac:dyDescent="0.2">
      <c r="A39" s="22"/>
      <c r="B39" s="84" t="s">
        <v>291</v>
      </c>
      <c r="C39" s="217" t="s">
        <v>304</v>
      </c>
      <c r="D39" s="217"/>
      <c r="E39" s="218"/>
      <c r="F39" s="184" t="s">
        <v>117</v>
      </c>
      <c r="G39" s="185"/>
      <c r="H39" s="185"/>
      <c r="I39" s="186"/>
      <c r="J39" s="70">
        <v>40</v>
      </c>
      <c r="K39" s="70"/>
      <c r="L39" s="71">
        <v>20</v>
      </c>
      <c r="M39" s="72">
        <f>(L39*J39)/SUM($J$38:$J$40)</f>
        <v>8</v>
      </c>
      <c r="N39" s="48"/>
      <c r="O39" s="48"/>
      <c r="P39" s="48"/>
      <c r="Q39" s="48"/>
      <c r="R39" s="48"/>
      <c r="S39" s="22"/>
      <c r="T39" s="22"/>
      <c r="U39" s="22"/>
      <c r="V39" s="22"/>
    </row>
    <row r="40" spans="1:22" s="23" customFormat="1" ht="75" customHeight="1" x14ac:dyDescent="0.2">
      <c r="A40" s="22"/>
      <c r="B40" s="84" t="s">
        <v>292</v>
      </c>
      <c r="C40" s="217" t="s">
        <v>305</v>
      </c>
      <c r="D40" s="217"/>
      <c r="E40" s="218"/>
      <c r="F40" s="184" t="s">
        <v>307</v>
      </c>
      <c r="G40" s="185"/>
      <c r="H40" s="185"/>
      <c r="I40" s="186"/>
      <c r="J40" s="70">
        <v>30</v>
      </c>
      <c r="K40" s="70"/>
      <c r="L40" s="71">
        <v>20</v>
      </c>
      <c r="M40" s="72">
        <f>(L40*J40)/SUM($J$38:$J$40)</f>
        <v>6</v>
      </c>
      <c r="N40" s="48"/>
      <c r="O40" s="48"/>
      <c r="P40" s="48"/>
      <c r="Q40" s="48"/>
      <c r="R40" s="48"/>
      <c r="S40" s="22"/>
      <c r="T40" s="22"/>
      <c r="U40" s="22"/>
      <c r="V40" s="22"/>
    </row>
    <row r="41" spans="1:22" s="22" customFormat="1" ht="39.950000000000003" customHeight="1" x14ac:dyDescent="0.2">
      <c r="D41" s="46"/>
      <c r="E41" s="46"/>
      <c r="F41" s="46"/>
      <c r="G41" s="46"/>
      <c r="H41" s="46"/>
      <c r="I41" s="46"/>
      <c r="J41" s="173" t="s">
        <v>5</v>
      </c>
      <c r="K41" s="173"/>
      <c r="L41" s="173"/>
      <c r="M41" s="72">
        <f>SUM(M38:M40)</f>
        <v>20</v>
      </c>
    </row>
    <row r="42" spans="1:22" s="1" customFormat="1" x14ac:dyDescent="0.2"/>
    <row r="43" spans="1:22" s="23" customFormat="1" ht="39.950000000000003" customHeight="1" x14ac:dyDescent="0.2">
      <c r="A43" s="22"/>
      <c r="B43" s="85" t="s">
        <v>310</v>
      </c>
      <c r="C43" s="174" t="s">
        <v>311</v>
      </c>
      <c r="D43" s="174"/>
      <c r="E43" s="174"/>
      <c r="F43" s="174"/>
      <c r="G43" s="174"/>
      <c r="H43" s="174"/>
      <c r="I43" s="174"/>
      <c r="J43" s="174"/>
      <c r="K43" s="174"/>
      <c r="L43" s="174"/>
      <c r="M43" s="175"/>
      <c r="N43" s="22"/>
      <c r="O43" s="22"/>
      <c r="P43" s="22"/>
      <c r="Q43" s="22"/>
      <c r="R43" s="22"/>
      <c r="S43" s="22"/>
      <c r="T43" s="22"/>
      <c r="U43" s="22"/>
      <c r="V43" s="22"/>
    </row>
    <row r="44" spans="1:22" s="49" customFormat="1" ht="39.950000000000003" customHeight="1" x14ac:dyDescent="0.2">
      <c r="A44" s="48"/>
      <c r="B44" s="173" t="s">
        <v>4</v>
      </c>
      <c r="C44" s="173"/>
      <c r="D44" s="173"/>
      <c r="E44" s="173"/>
      <c r="F44" s="173"/>
      <c r="G44" s="173"/>
      <c r="H44" s="173"/>
      <c r="I44" s="173"/>
      <c r="J44" s="7" t="s">
        <v>35</v>
      </c>
      <c r="K44" s="7" t="s">
        <v>32</v>
      </c>
      <c r="L44" s="7" t="s">
        <v>33</v>
      </c>
      <c r="M44" s="7" t="s">
        <v>34</v>
      </c>
      <c r="N44" s="22"/>
      <c r="O44" s="22"/>
      <c r="P44" s="22"/>
      <c r="Q44" s="22"/>
      <c r="R44" s="22"/>
      <c r="S44" s="22"/>
      <c r="T44" s="22"/>
      <c r="U44" s="48"/>
      <c r="V44" s="48"/>
    </row>
    <row r="45" spans="1:22" s="22" customFormat="1" ht="113.25" customHeight="1" x14ac:dyDescent="0.2">
      <c r="B45" s="84" t="s">
        <v>290</v>
      </c>
      <c r="C45" s="219" t="s">
        <v>312</v>
      </c>
      <c r="D45" s="219"/>
      <c r="E45" s="220"/>
      <c r="F45" s="188" t="s">
        <v>325</v>
      </c>
      <c r="G45" s="189"/>
      <c r="H45" s="189"/>
      <c r="I45" s="190"/>
      <c r="J45" s="70">
        <v>15</v>
      </c>
      <c r="K45" s="70"/>
      <c r="L45" s="71">
        <v>20</v>
      </c>
      <c r="M45" s="72">
        <f>(L45*J45)/SUM($J$45:$J$48)</f>
        <v>3</v>
      </c>
    </row>
    <row r="46" spans="1:22" s="23" customFormat="1" ht="156.75" customHeight="1" x14ac:dyDescent="0.2">
      <c r="A46" s="22"/>
      <c r="B46" s="84" t="s">
        <v>291</v>
      </c>
      <c r="C46" s="217" t="s">
        <v>318</v>
      </c>
      <c r="D46" s="217"/>
      <c r="E46" s="218"/>
      <c r="F46" s="184" t="s">
        <v>326</v>
      </c>
      <c r="G46" s="185"/>
      <c r="H46" s="185"/>
      <c r="I46" s="186"/>
      <c r="J46" s="70">
        <v>25</v>
      </c>
      <c r="K46" s="70"/>
      <c r="L46" s="71">
        <v>20</v>
      </c>
      <c r="M46" s="72">
        <f>(L46*J46)/SUM($J$45:$J$48)</f>
        <v>5</v>
      </c>
      <c r="N46" s="48"/>
      <c r="O46" s="48"/>
      <c r="P46" s="48"/>
      <c r="Q46" s="48"/>
      <c r="R46" s="48"/>
      <c r="S46" s="22"/>
      <c r="T46" s="22"/>
      <c r="U46" s="22"/>
      <c r="V46" s="22"/>
    </row>
    <row r="47" spans="1:22" s="23" customFormat="1" ht="75" customHeight="1" x14ac:dyDescent="0.2">
      <c r="A47" s="22"/>
      <c r="B47" s="84" t="s">
        <v>292</v>
      </c>
      <c r="C47" s="217" t="s">
        <v>319</v>
      </c>
      <c r="D47" s="217"/>
      <c r="E47" s="218"/>
      <c r="F47" s="184" t="s">
        <v>41</v>
      </c>
      <c r="G47" s="185"/>
      <c r="H47" s="185"/>
      <c r="I47" s="186"/>
      <c r="J47" s="70">
        <v>35</v>
      </c>
      <c r="K47" s="70"/>
      <c r="L47" s="71">
        <v>20</v>
      </c>
      <c r="M47" s="72">
        <f>(L47*J47)/SUM($J$45:$J$48)</f>
        <v>7</v>
      </c>
      <c r="N47" s="48"/>
      <c r="O47" s="48"/>
      <c r="P47" s="48"/>
      <c r="Q47" s="48"/>
      <c r="R47" s="48"/>
      <c r="S47" s="22"/>
      <c r="T47" s="22"/>
      <c r="U47" s="22"/>
      <c r="V47" s="22"/>
    </row>
    <row r="48" spans="1:22" s="23" customFormat="1" ht="75" customHeight="1" x14ac:dyDescent="0.2">
      <c r="A48" s="22"/>
      <c r="B48" s="84" t="s">
        <v>293</v>
      </c>
      <c r="C48" s="217" t="s">
        <v>320</v>
      </c>
      <c r="D48" s="217"/>
      <c r="E48" s="218"/>
      <c r="F48" s="184" t="s">
        <v>73</v>
      </c>
      <c r="G48" s="185"/>
      <c r="H48" s="185"/>
      <c r="I48" s="186"/>
      <c r="J48" s="70">
        <v>25</v>
      </c>
      <c r="K48" s="70"/>
      <c r="L48" s="71">
        <v>20</v>
      </c>
      <c r="M48" s="72">
        <f>(L48*J48)/SUM($J$45:$J$48)</f>
        <v>5</v>
      </c>
      <c r="N48" s="48"/>
      <c r="O48" s="48"/>
      <c r="P48" s="48"/>
      <c r="Q48" s="48"/>
      <c r="R48" s="48"/>
      <c r="S48" s="22"/>
      <c r="T48" s="22"/>
      <c r="U48" s="22"/>
      <c r="V48" s="22"/>
    </row>
    <row r="49" spans="1:22" s="22" customFormat="1" ht="39.950000000000003" customHeight="1" x14ac:dyDescent="0.2">
      <c r="D49" s="46"/>
      <c r="E49" s="46"/>
      <c r="F49" s="46"/>
      <c r="G49" s="46"/>
      <c r="H49" s="46"/>
      <c r="I49" s="46"/>
      <c r="J49" s="173" t="s">
        <v>5</v>
      </c>
      <c r="K49" s="173"/>
      <c r="L49" s="173"/>
      <c r="M49" s="72">
        <f>SUM(M45:M48)</f>
        <v>20</v>
      </c>
    </row>
    <row r="50" spans="1:22" s="22" customFormat="1" ht="19.5" customHeight="1" x14ac:dyDescent="0.2"/>
    <row r="51" spans="1:22" s="23" customFormat="1" ht="39.950000000000003" customHeight="1" x14ac:dyDescent="0.2">
      <c r="A51" s="22"/>
      <c r="B51" s="87"/>
      <c r="C51" s="86" t="s">
        <v>38</v>
      </c>
      <c r="D51" s="75"/>
      <c r="E51" s="75"/>
      <c r="F51" s="75"/>
      <c r="G51" s="75"/>
      <c r="H51" s="75"/>
      <c r="I51" s="75"/>
      <c r="J51" s="75"/>
      <c r="K51" s="75"/>
      <c r="L51" s="75"/>
      <c r="M51" s="76"/>
      <c r="N51" s="22"/>
      <c r="O51" s="22"/>
      <c r="P51" s="22"/>
      <c r="Q51" s="22"/>
      <c r="R51" s="22"/>
      <c r="S51" s="22"/>
      <c r="T51" s="22"/>
      <c r="U51" s="22"/>
      <c r="V51" s="22"/>
    </row>
    <row r="52" spans="1:22" s="22" customFormat="1" ht="39.950000000000003" customHeight="1" x14ac:dyDescent="0.2">
      <c r="B52" s="187" t="s">
        <v>4</v>
      </c>
      <c r="C52" s="187"/>
      <c r="D52" s="187"/>
      <c r="E52" s="187"/>
      <c r="F52" s="187"/>
      <c r="G52" s="187"/>
      <c r="H52" s="187"/>
      <c r="I52" s="187"/>
      <c r="J52" s="187"/>
      <c r="K52" s="187"/>
      <c r="L52" s="187"/>
      <c r="M52" s="8" t="s">
        <v>34</v>
      </c>
    </row>
    <row r="53" spans="1:22" s="22" customFormat="1" ht="39.950000000000003" customHeight="1" x14ac:dyDescent="0.2">
      <c r="B53" s="83" t="s">
        <v>299</v>
      </c>
      <c r="C53" s="189" t="s">
        <v>300</v>
      </c>
      <c r="D53" s="189"/>
      <c r="E53" s="189"/>
      <c r="F53" s="189"/>
      <c r="G53" s="189"/>
      <c r="H53" s="189"/>
      <c r="I53" s="189"/>
      <c r="J53" s="189"/>
      <c r="K53" s="189"/>
      <c r="L53" s="190"/>
      <c r="M53" s="73">
        <f>M26</f>
        <v>20</v>
      </c>
    </row>
    <row r="54" spans="1:22" s="22" customFormat="1" ht="39.950000000000003" customHeight="1" x14ac:dyDescent="0.2">
      <c r="B54" s="83" t="s">
        <v>301</v>
      </c>
      <c r="C54" s="189" t="s">
        <v>317</v>
      </c>
      <c r="D54" s="189"/>
      <c r="E54" s="189"/>
      <c r="F54" s="189"/>
      <c r="G54" s="189"/>
      <c r="H54" s="189"/>
      <c r="I54" s="189"/>
      <c r="J54" s="189"/>
      <c r="K54" s="189"/>
      <c r="L54" s="190"/>
      <c r="M54" s="73">
        <f>M34</f>
        <v>20</v>
      </c>
    </row>
    <row r="55" spans="1:22" s="22" customFormat="1" ht="39.950000000000003" customHeight="1" x14ac:dyDescent="0.2">
      <c r="B55" s="83" t="s">
        <v>308</v>
      </c>
      <c r="C55" s="189" t="s">
        <v>309</v>
      </c>
      <c r="D55" s="189"/>
      <c r="E55" s="189"/>
      <c r="F55" s="189"/>
      <c r="G55" s="189"/>
      <c r="H55" s="189"/>
      <c r="I55" s="189"/>
      <c r="J55" s="189"/>
      <c r="K55" s="189"/>
      <c r="L55" s="190"/>
      <c r="M55" s="73">
        <f>M41</f>
        <v>20</v>
      </c>
    </row>
    <row r="56" spans="1:22" s="22" customFormat="1" ht="39.950000000000003" customHeight="1" x14ac:dyDescent="0.2">
      <c r="B56" s="83" t="s">
        <v>310</v>
      </c>
      <c r="C56" s="189" t="s">
        <v>311</v>
      </c>
      <c r="D56" s="189"/>
      <c r="E56" s="189"/>
      <c r="F56" s="189"/>
      <c r="G56" s="189"/>
      <c r="H56" s="189"/>
      <c r="I56" s="189"/>
      <c r="J56" s="189"/>
      <c r="K56" s="189"/>
      <c r="L56" s="190"/>
      <c r="M56" s="73">
        <f>M49</f>
        <v>20</v>
      </c>
    </row>
    <row r="57" spans="1:22" s="22" customFormat="1" ht="39.950000000000003" customHeight="1" x14ac:dyDescent="0.2">
      <c r="D57" s="46"/>
      <c r="E57" s="46"/>
      <c r="F57" s="46"/>
      <c r="G57" s="46"/>
      <c r="H57" s="46"/>
      <c r="I57" s="46"/>
      <c r="J57" s="173" t="s">
        <v>5</v>
      </c>
      <c r="K57" s="173"/>
      <c r="L57" s="173"/>
      <c r="M57" s="74">
        <f>SUM(M53:M56)/4</f>
        <v>20</v>
      </c>
    </row>
    <row r="58" spans="1:22" s="22" customFormat="1" ht="19.5" customHeight="1" x14ac:dyDescent="0.2"/>
    <row r="59" spans="1:22" s="23" customFormat="1" ht="39.950000000000003" customHeight="1" x14ac:dyDescent="0.2">
      <c r="A59" s="22"/>
      <c r="B59" s="77"/>
      <c r="C59" s="86" t="s">
        <v>39</v>
      </c>
      <c r="D59" s="86"/>
      <c r="E59" s="75"/>
      <c r="F59" s="75"/>
      <c r="G59" s="75"/>
      <c r="H59" s="75"/>
      <c r="I59" s="75"/>
      <c r="J59" s="75"/>
      <c r="K59" s="75"/>
      <c r="L59" s="75"/>
      <c r="M59" s="76"/>
      <c r="N59" s="22"/>
      <c r="O59" s="22"/>
      <c r="P59" s="22"/>
      <c r="Q59" s="22"/>
      <c r="R59" s="22"/>
      <c r="S59" s="22"/>
      <c r="T59" s="22"/>
      <c r="U59" s="22"/>
      <c r="V59" s="22"/>
    </row>
    <row r="60" spans="1:22" s="22" customFormat="1" ht="39.950000000000003" customHeight="1" x14ac:dyDescent="0.2">
      <c r="B60" s="173" t="s">
        <v>4</v>
      </c>
      <c r="C60" s="173"/>
      <c r="D60" s="173"/>
      <c r="E60" s="173"/>
      <c r="F60" s="173"/>
      <c r="G60" s="173"/>
      <c r="H60" s="173"/>
      <c r="I60" s="173"/>
      <c r="J60" s="193" t="s">
        <v>35</v>
      </c>
      <c r="K60" s="194"/>
      <c r="L60" s="7" t="s">
        <v>33</v>
      </c>
      <c r="M60" s="7" t="s">
        <v>34</v>
      </c>
    </row>
    <row r="61" spans="1:22" s="22" customFormat="1" ht="39.950000000000003" customHeight="1" x14ac:dyDescent="0.2">
      <c r="B61" s="215" t="s">
        <v>129</v>
      </c>
      <c r="C61" s="215"/>
      <c r="D61" s="215"/>
      <c r="E61" s="215"/>
      <c r="F61" s="215"/>
      <c r="G61" s="215"/>
      <c r="H61" s="215"/>
      <c r="I61" s="215"/>
      <c r="J61" s="213">
        <v>1</v>
      </c>
      <c r="K61" s="214"/>
      <c r="L61" s="73">
        <v>20</v>
      </c>
      <c r="M61" s="73">
        <f>J61*L61</f>
        <v>20</v>
      </c>
    </row>
    <row r="62" spans="1:22" s="22" customFormat="1" ht="35.1" customHeight="1" x14ac:dyDescent="0.2">
      <c r="D62" s="46"/>
      <c r="E62" s="46"/>
      <c r="F62" s="46"/>
      <c r="G62" s="46"/>
      <c r="H62" s="46"/>
      <c r="I62" s="46"/>
      <c r="J62" s="191" t="s">
        <v>5</v>
      </c>
      <c r="K62" s="191"/>
      <c r="L62" s="191"/>
      <c r="M62" s="73">
        <f>SUM(M61:M61)</f>
        <v>20</v>
      </c>
    </row>
    <row r="63" spans="1:22" s="1" customFormat="1" ht="14.25" customHeight="1" x14ac:dyDescent="0.2">
      <c r="C63" s="3"/>
      <c r="D63" s="3"/>
      <c r="E63" s="3"/>
      <c r="F63" s="3"/>
      <c r="G63" s="3"/>
      <c r="H63" s="3"/>
      <c r="I63" s="3"/>
      <c r="J63" s="3"/>
      <c r="K63" s="3"/>
      <c r="L63" s="3"/>
      <c r="M63" s="3"/>
    </row>
    <row r="64" spans="1:22" s="23" customFormat="1" ht="39.950000000000003" customHeight="1" x14ac:dyDescent="0.2">
      <c r="A64" s="22"/>
      <c r="B64" s="77"/>
      <c r="C64" s="86" t="s">
        <v>7</v>
      </c>
      <c r="D64" s="75"/>
      <c r="E64" s="75"/>
      <c r="F64" s="75"/>
      <c r="G64" s="75"/>
      <c r="H64" s="75"/>
      <c r="I64" s="75"/>
      <c r="J64" s="75"/>
      <c r="K64" s="75"/>
      <c r="L64" s="75"/>
      <c r="M64" s="76"/>
      <c r="N64" s="22"/>
      <c r="O64" s="22"/>
      <c r="P64" s="22"/>
      <c r="Q64" s="22"/>
      <c r="R64" s="22"/>
      <c r="S64" s="22"/>
      <c r="T64" s="22"/>
      <c r="U64" s="22"/>
      <c r="V64" s="22"/>
    </row>
    <row r="65" spans="1:23" s="22" customFormat="1" ht="39.950000000000003" customHeight="1" x14ac:dyDescent="0.2">
      <c r="B65" s="173" t="s">
        <v>4</v>
      </c>
      <c r="C65" s="173"/>
      <c r="D65" s="173"/>
      <c r="E65" s="173"/>
      <c r="F65" s="173"/>
      <c r="G65" s="173"/>
      <c r="H65" s="173"/>
      <c r="I65" s="173"/>
      <c r="J65" s="193" t="s">
        <v>35</v>
      </c>
      <c r="K65" s="194"/>
      <c r="L65" s="7" t="s">
        <v>33</v>
      </c>
      <c r="M65" s="7" t="s">
        <v>34</v>
      </c>
    </row>
    <row r="66" spans="1:23" s="22" customFormat="1" ht="39.950000000000003" customHeight="1" x14ac:dyDescent="0.2">
      <c r="B66" s="192" t="s">
        <v>15</v>
      </c>
      <c r="C66" s="192"/>
      <c r="D66" s="192"/>
      <c r="E66" s="192"/>
      <c r="F66" s="192"/>
      <c r="G66" s="192"/>
      <c r="H66" s="192"/>
      <c r="I66" s="192"/>
      <c r="J66" s="201">
        <v>0.7</v>
      </c>
      <c r="K66" s="202"/>
      <c r="L66" s="72">
        <f>M57</f>
        <v>20</v>
      </c>
      <c r="M66" s="72">
        <f>J66*L66</f>
        <v>14</v>
      </c>
    </row>
    <row r="67" spans="1:23" s="22" customFormat="1" ht="39.950000000000003" customHeight="1" x14ac:dyDescent="0.2">
      <c r="B67" s="192" t="s">
        <v>6</v>
      </c>
      <c r="C67" s="192"/>
      <c r="D67" s="192"/>
      <c r="E67" s="192"/>
      <c r="F67" s="192"/>
      <c r="G67" s="192"/>
      <c r="H67" s="192"/>
      <c r="I67" s="192"/>
      <c r="J67" s="201">
        <v>0.3</v>
      </c>
      <c r="K67" s="202"/>
      <c r="L67" s="72">
        <f>M62</f>
        <v>20</v>
      </c>
      <c r="M67" s="72">
        <f>J67*L67</f>
        <v>6</v>
      </c>
    </row>
    <row r="68" spans="1:23" s="22" customFormat="1" ht="39.950000000000003" customHeight="1" x14ac:dyDescent="0.2">
      <c r="D68" s="46"/>
      <c r="E68" s="46"/>
      <c r="F68" s="46"/>
      <c r="G68" s="46"/>
      <c r="H68" s="46"/>
      <c r="I68" s="46"/>
      <c r="J68" s="191" t="s">
        <v>5</v>
      </c>
      <c r="K68" s="191"/>
      <c r="L68" s="191"/>
      <c r="M68" s="73">
        <f>SUM(M66:M67)</f>
        <v>20</v>
      </c>
    </row>
    <row r="69" spans="1:23" s="22" customFormat="1" ht="19.5" customHeight="1" x14ac:dyDescent="0.2"/>
    <row r="70" spans="1:23" s="22" customFormat="1" ht="20.100000000000001" customHeight="1" x14ac:dyDescent="0.2">
      <c r="B70" s="204" t="s">
        <v>8</v>
      </c>
      <c r="C70" s="205"/>
      <c r="D70" s="205"/>
      <c r="E70" s="205"/>
      <c r="F70" s="205"/>
      <c r="G70" s="205"/>
      <c r="H70" s="205"/>
      <c r="I70" s="205"/>
      <c r="J70" s="205"/>
      <c r="K70" s="205"/>
      <c r="L70" s="205"/>
      <c r="M70" s="206"/>
    </row>
    <row r="71" spans="1:23" s="22" customFormat="1" ht="99.95" customHeight="1" x14ac:dyDescent="0.2">
      <c r="B71" s="207"/>
      <c r="C71" s="208"/>
      <c r="D71" s="208"/>
      <c r="E71" s="208"/>
      <c r="F71" s="208"/>
      <c r="G71" s="208"/>
      <c r="H71" s="208"/>
      <c r="I71" s="208"/>
      <c r="J71" s="208"/>
      <c r="K71" s="208"/>
      <c r="L71" s="208"/>
      <c r="M71" s="209"/>
    </row>
    <row r="72" spans="1:23" s="22" customFormat="1" ht="20.100000000000001" customHeight="1" x14ac:dyDescent="0.2">
      <c r="D72" s="46"/>
      <c r="E72" s="46"/>
      <c r="F72" s="46"/>
      <c r="G72" s="46"/>
      <c r="H72" s="46"/>
      <c r="I72" s="46"/>
      <c r="J72" s="46"/>
      <c r="K72" s="46"/>
      <c r="L72" s="46"/>
      <c r="M72" s="46"/>
    </row>
    <row r="73" spans="1:23" s="22" customFormat="1" ht="20.100000000000001" customHeight="1" x14ac:dyDescent="0.2">
      <c r="B73" s="210" t="s">
        <v>9</v>
      </c>
      <c r="C73" s="211"/>
      <c r="D73" s="211"/>
      <c r="E73" s="211"/>
      <c r="F73" s="211"/>
      <c r="G73" s="211"/>
      <c r="H73" s="211"/>
      <c r="I73" s="211"/>
      <c r="J73" s="211"/>
      <c r="K73" s="211"/>
      <c r="L73" s="211"/>
      <c r="M73" s="212"/>
    </row>
    <row r="74" spans="1:23" s="22" customFormat="1" ht="99.95" customHeight="1" x14ac:dyDescent="0.2">
      <c r="B74" s="207"/>
      <c r="C74" s="208"/>
      <c r="D74" s="208"/>
      <c r="E74" s="208"/>
      <c r="F74" s="208"/>
      <c r="G74" s="208"/>
      <c r="H74" s="208"/>
      <c r="I74" s="208"/>
      <c r="J74" s="208"/>
      <c r="K74" s="208"/>
      <c r="L74" s="208"/>
      <c r="M74" s="209"/>
    </row>
    <row r="75" spans="1:23" s="23" customFormat="1" ht="20.100000000000001" customHeight="1" x14ac:dyDescent="0.2">
      <c r="A75" s="22"/>
      <c r="B75" s="22"/>
      <c r="C75" s="22"/>
      <c r="D75" s="46"/>
      <c r="E75" s="46"/>
      <c r="F75" s="46"/>
      <c r="G75" s="46"/>
      <c r="H75" s="46"/>
      <c r="I75" s="46"/>
      <c r="J75" s="46"/>
      <c r="K75" s="46"/>
      <c r="L75" s="46"/>
      <c r="M75" s="46"/>
      <c r="N75" s="22"/>
      <c r="O75" s="22"/>
      <c r="P75" s="22"/>
      <c r="Q75" s="22"/>
      <c r="R75" s="22"/>
      <c r="S75" s="22"/>
      <c r="T75" s="22"/>
      <c r="U75" s="22"/>
      <c r="V75" s="22"/>
    </row>
    <row r="76" spans="1:23" s="23" customFormat="1" ht="21" customHeight="1" x14ac:dyDescent="0.2">
      <c r="A76" s="22"/>
      <c r="B76" s="203" t="s">
        <v>10</v>
      </c>
      <c r="C76" s="203"/>
      <c r="D76" s="222"/>
      <c r="E76" s="222"/>
      <c r="F76" s="88"/>
      <c r="G76" s="88"/>
      <c r="H76" s="89"/>
      <c r="I76" s="89"/>
      <c r="J76" s="89"/>
      <c r="K76" s="89"/>
      <c r="L76" s="89" t="s">
        <v>11</v>
      </c>
      <c r="M76" s="90"/>
      <c r="N76" s="22"/>
      <c r="O76" s="22"/>
      <c r="P76" s="22"/>
      <c r="Q76" s="22"/>
      <c r="R76" s="22"/>
      <c r="S76" s="22"/>
      <c r="T76" s="22"/>
      <c r="U76" s="22"/>
      <c r="V76" s="22"/>
      <c r="W76" s="22"/>
    </row>
    <row r="77" spans="1:23" s="23" customFormat="1" ht="50.1" customHeight="1" x14ac:dyDescent="0.2">
      <c r="A77" s="22"/>
      <c r="B77" s="90"/>
      <c r="C77" s="90"/>
      <c r="D77" s="88"/>
      <c r="E77" s="88"/>
      <c r="F77" s="88"/>
      <c r="G77" s="88"/>
      <c r="H77" s="88"/>
      <c r="I77" s="88"/>
      <c r="J77" s="90"/>
      <c r="K77" s="91"/>
      <c r="L77" s="91"/>
      <c r="M77" s="91"/>
      <c r="N77" s="22"/>
      <c r="O77" s="22"/>
      <c r="P77" s="22"/>
      <c r="Q77" s="22"/>
      <c r="R77" s="22"/>
      <c r="S77" s="22"/>
      <c r="T77" s="22"/>
      <c r="U77" s="22"/>
      <c r="V77" s="22"/>
      <c r="W77" s="22"/>
    </row>
    <row r="78" spans="1:23" s="23" customFormat="1" ht="50.1" customHeight="1" x14ac:dyDescent="0.2">
      <c r="A78" s="22"/>
      <c r="B78" s="216" t="s">
        <v>331</v>
      </c>
      <c r="C78" s="216"/>
      <c r="D78" s="216"/>
      <c r="E78" s="88"/>
      <c r="F78" s="88"/>
      <c r="G78" s="88"/>
      <c r="H78" s="88"/>
      <c r="I78" s="88"/>
      <c r="J78" s="90"/>
      <c r="K78" s="90"/>
      <c r="L78" s="90"/>
      <c r="M78" s="90"/>
      <c r="N78" s="22"/>
      <c r="O78" s="22"/>
      <c r="P78" s="22"/>
      <c r="Q78" s="22"/>
      <c r="R78" s="22"/>
      <c r="S78" s="22"/>
      <c r="T78" s="22"/>
      <c r="U78" s="22"/>
      <c r="V78" s="22"/>
      <c r="W78" s="22"/>
    </row>
    <row r="79" spans="1:23" s="23" customFormat="1" ht="25.5" customHeight="1" x14ac:dyDescent="0.2">
      <c r="A79" s="22"/>
      <c r="B79" s="203"/>
      <c r="C79" s="203"/>
      <c r="D79" s="203"/>
      <c r="E79" s="88"/>
      <c r="F79" s="88"/>
      <c r="G79" s="88"/>
      <c r="H79" s="88"/>
      <c r="I79" s="88"/>
      <c r="J79" s="90"/>
      <c r="K79" s="90"/>
      <c r="L79" s="90"/>
      <c r="M79" s="90"/>
      <c r="N79" s="22"/>
      <c r="O79" s="22"/>
      <c r="P79" s="22"/>
      <c r="Q79" s="22"/>
      <c r="R79" s="22"/>
      <c r="S79" s="22"/>
      <c r="T79" s="22"/>
      <c r="U79" s="22"/>
      <c r="V79" s="22"/>
      <c r="W79" s="22"/>
    </row>
    <row r="80" spans="1:23" s="23" customFormat="1" ht="21" customHeight="1" x14ac:dyDescent="0.2">
      <c r="A80" s="22"/>
      <c r="B80" s="203" t="s">
        <v>10</v>
      </c>
      <c r="C80" s="203"/>
      <c r="D80" s="222"/>
      <c r="E80" s="222"/>
      <c r="F80" s="88"/>
      <c r="G80" s="88"/>
      <c r="H80" s="92"/>
      <c r="I80" s="92"/>
      <c r="J80" s="90"/>
      <c r="K80" s="89"/>
      <c r="L80" s="89" t="s">
        <v>12</v>
      </c>
      <c r="M80" s="90"/>
      <c r="N80" s="22"/>
      <c r="O80" s="22"/>
      <c r="P80" s="22"/>
      <c r="Q80" s="22"/>
      <c r="R80" s="22"/>
      <c r="S80" s="22"/>
      <c r="T80" s="22"/>
      <c r="U80" s="22"/>
      <c r="V80" s="22"/>
      <c r="W80" s="22"/>
    </row>
    <row r="81" spans="1:23" s="23" customFormat="1" ht="50.1" customHeight="1" x14ac:dyDescent="0.2">
      <c r="A81" s="22"/>
      <c r="B81" s="90"/>
      <c r="C81" s="90"/>
      <c r="D81" s="90"/>
      <c r="E81" s="90"/>
      <c r="F81" s="90"/>
      <c r="G81" s="90"/>
      <c r="H81" s="90"/>
      <c r="I81" s="90"/>
      <c r="J81" s="90"/>
      <c r="K81" s="91"/>
      <c r="L81" s="91"/>
      <c r="M81" s="91"/>
      <c r="N81" s="22"/>
      <c r="O81" s="22"/>
      <c r="P81" s="22"/>
      <c r="Q81" s="22"/>
      <c r="R81" s="22"/>
      <c r="S81" s="22"/>
      <c r="T81" s="22"/>
      <c r="U81" s="22"/>
      <c r="V81" s="22"/>
      <c r="W81" s="22"/>
    </row>
    <row r="82" spans="1:23" s="1" customFormat="1" x14ac:dyDescent="0.2"/>
    <row r="83" spans="1:23" s="1" customFormat="1" x14ac:dyDescent="0.2"/>
    <row r="84" spans="1:23" s="1" customFormat="1" x14ac:dyDescent="0.2"/>
    <row r="85" spans="1:23" s="1" customFormat="1" x14ac:dyDescent="0.2"/>
    <row r="86" spans="1:23" s="1" customFormat="1" x14ac:dyDescent="0.2"/>
    <row r="87" spans="1:23" s="1" customFormat="1" x14ac:dyDescent="0.2"/>
    <row r="88" spans="1:23" s="1" customFormat="1" x14ac:dyDescent="0.2"/>
    <row r="89" spans="1:23" s="1" customFormat="1" x14ac:dyDescent="0.2"/>
    <row r="90" spans="1:23" s="1" customFormat="1" x14ac:dyDescent="0.2"/>
    <row r="91" spans="1:23" s="1" customFormat="1" x14ac:dyDescent="0.2"/>
    <row r="92" spans="1:23" s="1" customFormat="1" x14ac:dyDescent="0.2"/>
    <row r="93" spans="1:23" s="1" customFormat="1" x14ac:dyDescent="0.2"/>
    <row r="94" spans="1:23" s="1" customFormat="1" x14ac:dyDescent="0.2"/>
    <row r="95" spans="1:23" s="1" customFormat="1" x14ac:dyDescent="0.2"/>
    <row r="96" spans="1:23"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sheetData>
  <mergeCells count="93">
    <mergeCell ref="B78:D78"/>
    <mergeCell ref="C20:M20"/>
    <mergeCell ref="B21:I21"/>
    <mergeCell ref="C22:E22"/>
    <mergeCell ref="F22:I22"/>
    <mergeCell ref="C23:E23"/>
    <mergeCell ref="F23:I23"/>
    <mergeCell ref="C43:M43"/>
    <mergeCell ref="C45:E45"/>
    <mergeCell ref="F45:I45"/>
    <mergeCell ref="C39:E39"/>
    <mergeCell ref="C28:M28"/>
    <mergeCell ref="C36:M36"/>
    <mergeCell ref="B29:I29"/>
    <mergeCell ref="C30:E30"/>
    <mergeCell ref="F30:I30"/>
    <mergeCell ref="J68:L68"/>
    <mergeCell ref="B70:M70"/>
    <mergeCell ref="B71:M71"/>
    <mergeCell ref="C47:E47"/>
    <mergeCell ref="F47:I47"/>
    <mergeCell ref="C48:E48"/>
    <mergeCell ref="F48:I48"/>
    <mergeCell ref="B60:I60"/>
    <mergeCell ref="J67:K67"/>
    <mergeCell ref="J60:K60"/>
    <mergeCell ref="C53:L53"/>
    <mergeCell ref="C56:L56"/>
    <mergeCell ref="J65:K65"/>
    <mergeCell ref="J66:K66"/>
    <mergeCell ref="B65:I65"/>
    <mergeCell ref="B66:I66"/>
    <mergeCell ref="B67:I67"/>
    <mergeCell ref="B2:M2"/>
    <mergeCell ref="G4:L4"/>
    <mergeCell ref="K6:L6"/>
    <mergeCell ref="G10:L10"/>
    <mergeCell ref="G12:L12"/>
    <mergeCell ref="B15:M15"/>
    <mergeCell ref="B17:E17"/>
    <mergeCell ref="H16:I16"/>
    <mergeCell ref="J16:K16"/>
    <mergeCell ref="L16:M16"/>
    <mergeCell ref="B18:E18"/>
    <mergeCell ref="F18:G18"/>
    <mergeCell ref="H18:I18"/>
    <mergeCell ref="J18:K18"/>
    <mergeCell ref="L18:M18"/>
    <mergeCell ref="C24:E24"/>
    <mergeCell ref="F24:I24"/>
    <mergeCell ref="C25:E25"/>
    <mergeCell ref="F25:I25"/>
    <mergeCell ref="J26:L26"/>
    <mergeCell ref="C38:E38"/>
    <mergeCell ref="F38:I38"/>
    <mergeCell ref="C31:E31"/>
    <mergeCell ref="F31:I31"/>
    <mergeCell ref="C32:E32"/>
    <mergeCell ref="F32:I32"/>
    <mergeCell ref="C33:E33"/>
    <mergeCell ref="F33:I33"/>
    <mergeCell ref="B80:C80"/>
    <mergeCell ref="D80:E80"/>
    <mergeCell ref="F39:I39"/>
    <mergeCell ref="B16:E16"/>
    <mergeCell ref="F16:G16"/>
    <mergeCell ref="F17:G17"/>
    <mergeCell ref="H17:I17"/>
    <mergeCell ref="B73:M73"/>
    <mergeCell ref="B74:M74"/>
    <mergeCell ref="B76:C76"/>
    <mergeCell ref="D76:E76"/>
    <mergeCell ref="B79:D79"/>
    <mergeCell ref="J61:K61"/>
    <mergeCell ref="J49:L49"/>
    <mergeCell ref="B52:L52"/>
    <mergeCell ref="C54:L54"/>
    <mergeCell ref="B1:M1"/>
    <mergeCell ref="J41:L41"/>
    <mergeCell ref="J57:L57"/>
    <mergeCell ref="J62:L62"/>
    <mergeCell ref="B44:I44"/>
    <mergeCell ref="C46:E46"/>
    <mergeCell ref="F46:I46"/>
    <mergeCell ref="B61:I61"/>
    <mergeCell ref="G6:I6"/>
    <mergeCell ref="J17:K17"/>
    <mergeCell ref="L17:M17"/>
    <mergeCell ref="C55:L55"/>
    <mergeCell ref="C40:E40"/>
    <mergeCell ref="F40:I40"/>
    <mergeCell ref="J34:L34"/>
    <mergeCell ref="B37:I37"/>
  </mergeCells>
  <printOptions horizontalCentered="1"/>
  <pageMargins left="0.19685039370078741" right="0.19685039370078741" top="0.39370078740157483" bottom="0.59055118110236227" header="0.11811023622047245" footer="0.39370078740157483"/>
  <pageSetup paperSize="9" scale="43" fitToHeight="2" orientation="portrait" r:id="rId1"/>
  <headerFooter alignWithMargins="0">
    <oddFooter>&amp;RPagina &amp;P di &amp;N</oddFooter>
  </headerFooter>
  <rowBreaks count="1" manualBreakCount="1">
    <brk id="41"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12"/>
  <sheetViews>
    <sheetView showGridLines="0" zoomScale="70" zoomScaleNormal="70" zoomScalePageLayoutView="60" workbookViewId="0">
      <selection activeCell="B2" sqref="B2:M2"/>
    </sheetView>
  </sheetViews>
  <sheetFormatPr defaultRowHeight="12.75" outlineLevelCol="1" x14ac:dyDescent="0.2"/>
  <cols>
    <col min="1" max="1" width="4.5703125" style="1" customWidth="1"/>
    <col min="2" max="2" width="5.7109375" style="1" customWidth="1"/>
    <col min="3" max="3" width="5.7109375" customWidth="1"/>
    <col min="4" max="4" width="10.7109375" customWidth="1"/>
    <col min="5" max="9" width="20.7109375" customWidth="1" outlineLevel="1"/>
    <col min="10" max="13" width="20.7109375" customWidth="1"/>
    <col min="15" max="15" width="42.5703125" customWidth="1"/>
    <col min="16" max="23" width="9.140625" style="1"/>
  </cols>
  <sheetData>
    <row r="1" spans="1:24" s="23" customFormat="1" ht="39.950000000000003" customHeight="1" x14ac:dyDescent="0.2">
      <c r="A1" s="22"/>
      <c r="B1" s="195" t="s">
        <v>363</v>
      </c>
      <c r="C1" s="196"/>
      <c r="D1" s="196"/>
      <c r="E1" s="196"/>
      <c r="F1" s="196"/>
      <c r="G1" s="196"/>
      <c r="H1" s="196"/>
      <c r="I1" s="196"/>
      <c r="J1" s="196"/>
      <c r="K1" s="196"/>
      <c r="L1" s="196"/>
      <c r="M1" s="197"/>
      <c r="N1" s="22"/>
      <c r="O1" s="22"/>
      <c r="P1" s="22"/>
      <c r="Q1" s="22"/>
      <c r="R1" s="22"/>
      <c r="S1" s="22"/>
      <c r="T1" s="22"/>
      <c r="U1" s="22"/>
      <c r="V1" s="22"/>
      <c r="W1" s="22"/>
    </row>
    <row r="2" spans="1:24" s="23" customFormat="1" ht="39.950000000000003" customHeight="1" x14ac:dyDescent="0.2">
      <c r="A2" s="22"/>
      <c r="B2" s="170" t="s">
        <v>329</v>
      </c>
      <c r="C2" s="171"/>
      <c r="D2" s="171"/>
      <c r="E2" s="171"/>
      <c r="F2" s="171"/>
      <c r="G2" s="171"/>
      <c r="H2" s="171"/>
      <c r="I2" s="171"/>
      <c r="J2" s="171"/>
      <c r="K2" s="171"/>
      <c r="L2" s="171"/>
      <c r="M2" s="172"/>
      <c r="N2" s="22"/>
      <c r="O2" s="22"/>
      <c r="P2" s="22"/>
      <c r="Q2" s="22"/>
      <c r="R2" s="22"/>
      <c r="S2" s="22"/>
      <c r="T2" s="22"/>
      <c r="U2" s="22"/>
      <c r="V2" s="22"/>
      <c r="W2" s="22"/>
    </row>
    <row r="3" spans="1:24" s="23" customFormat="1" ht="20.100000000000001" customHeight="1" x14ac:dyDescent="0.2">
      <c r="A3" s="22"/>
      <c r="B3" s="55"/>
      <c r="C3" s="56"/>
      <c r="D3" s="56"/>
      <c r="E3" s="56"/>
      <c r="F3" s="56"/>
      <c r="G3" s="56"/>
      <c r="H3" s="56"/>
      <c r="I3" s="56"/>
      <c r="J3" s="56"/>
      <c r="K3" s="56"/>
      <c r="L3" s="56"/>
      <c r="M3" s="57"/>
      <c r="N3" s="22"/>
      <c r="O3" s="22"/>
      <c r="P3" s="22"/>
      <c r="Q3" s="22"/>
      <c r="R3" s="22"/>
      <c r="S3" s="22"/>
      <c r="T3" s="22"/>
      <c r="U3" s="22"/>
      <c r="V3" s="22"/>
      <c r="W3" s="22"/>
    </row>
    <row r="4" spans="1:24" s="23" customFormat="1" ht="35.1" customHeight="1" x14ac:dyDescent="0.2">
      <c r="A4" s="22"/>
      <c r="B4" s="58"/>
      <c r="C4" s="22"/>
      <c r="D4" s="63" t="s">
        <v>0</v>
      </c>
      <c r="E4" s="45"/>
      <c r="F4" s="45"/>
      <c r="G4" s="223"/>
      <c r="H4" s="224"/>
      <c r="I4" s="224"/>
      <c r="J4" s="224"/>
      <c r="K4" s="224"/>
      <c r="L4" s="225"/>
      <c r="M4" s="59"/>
      <c r="N4" s="22"/>
      <c r="O4" s="22"/>
      <c r="P4" s="22"/>
      <c r="Q4" s="22"/>
      <c r="R4" s="22"/>
      <c r="S4" s="22"/>
      <c r="T4" s="22"/>
      <c r="U4" s="22"/>
    </row>
    <row r="5" spans="1:24" s="23" customFormat="1" ht="20.25" x14ac:dyDescent="0.2">
      <c r="A5" s="22"/>
      <c r="B5" s="58"/>
      <c r="C5" s="22"/>
      <c r="D5" s="64"/>
      <c r="E5" s="46"/>
      <c r="F5" s="46"/>
      <c r="G5" s="46"/>
      <c r="H5" s="46"/>
      <c r="I5" s="46"/>
      <c r="J5" s="46"/>
      <c r="K5" s="22"/>
      <c r="L5" s="22"/>
      <c r="M5" s="59"/>
      <c r="N5" s="22"/>
      <c r="O5" s="22"/>
      <c r="P5" s="22"/>
      <c r="Q5" s="22"/>
      <c r="R5" s="22"/>
      <c r="S5" s="22"/>
      <c r="T5" s="22"/>
      <c r="U5" s="22"/>
    </row>
    <row r="6" spans="1:24" s="23" customFormat="1" ht="35.1" customHeight="1" x14ac:dyDescent="0.2">
      <c r="A6" s="22"/>
      <c r="B6" s="58"/>
      <c r="C6" s="22"/>
      <c r="D6" s="63" t="s">
        <v>1</v>
      </c>
      <c r="E6" s="45"/>
      <c r="F6" s="45"/>
      <c r="G6" s="221"/>
      <c r="H6" s="221"/>
      <c r="I6" s="221"/>
      <c r="J6" s="65" t="s">
        <v>10</v>
      </c>
      <c r="K6" s="221"/>
      <c r="L6" s="221"/>
      <c r="M6" s="59"/>
      <c r="N6" s="22"/>
      <c r="O6" s="22"/>
      <c r="P6" s="22"/>
      <c r="Q6" s="22"/>
      <c r="R6" s="22"/>
      <c r="S6" s="22"/>
      <c r="T6" s="22"/>
      <c r="U6" s="22"/>
    </row>
    <row r="7" spans="1:24" s="23" customFormat="1" ht="20.25" x14ac:dyDescent="0.2">
      <c r="A7" s="22"/>
      <c r="B7" s="58"/>
      <c r="C7" s="22"/>
      <c r="D7" s="64"/>
      <c r="E7" s="46"/>
      <c r="F7" s="46"/>
      <c r="G7" s="46"/>
      <c r="H7" s="46"/>
      <c r="I7" s="46"/>
      <c r="J7" s="46"/>
      <c r="K7" s="22"/>
      <c r="L7" s="22"/>
      <c r="M7" s="59"/>
      <c r="N7" s="22"/>
      <c r="O7" s="22"/>
      <c r="P7" s="22"/>
      <c r="Q7" s="22"/>
      <c r="R7" s="22"/>
      <c r="S7" s="22"/>
      <c r="T7" s="22"/>
      <c r="U7" s="22"/>
    </row>
    <row r="8" spans="1:24" s="23" customFormat="1" ht="35.1" customHeight="1" x14ac:dyDescent="0.2">
      <c r="A8" s="22"/>
      <c r="B8" s="58"/>
      <c r="C8" s="22"/>
      <c r="D8" s="63" t="s">
        <v>2</v>
      </c>
      <c r="E8" s="45"/>
      <c r="F8" s="45"/>
      <c r="G8" s="60"/>
      <c r="H8" s="61"/>
      <c r="I8" s="61"/>
      <c r="J8" s="61"/>
      <c r="K8" s="61"/>
      <c r="L8" s="62"/>
      <c r="M8" s="59"/>
      <c r="N8" s="22"/>
      <c r="O8" s="22"/>
      <c r="P8" s="22"/>
      <c r="Q8" s="22"/>
      <c r="R8" s="22"/>
      <c r="S8" s="22"/>
      <c r="T8" s="22"/>
      <c r="U8" s="22"/>
    </row>
    <row r="9" spans="1:24" s="23" customFormat="1" ht="20.25" x14ac:dyDescent="0.2">
      <c r="A9" s="22"/>
      <c r="B9" s="58"/>
      <c r="C9" s="22"/>
      <c r="D9" s="64"/>
      <c r="E9" s="46"/>
      <c r="F9" s="46"/>
      <c r="G9" s="46"/>
      <c r="H9" s="46"/>
      <c r="I9" s="46"/>
      <c r="J9" s="46"/>
      <c r="K9" s="22"/>
      <c r="L9" s="22"/>
      <c r="M9" s="59"/>
      <c r="N9" s="22"/>
      <c r="O9" s="22"/>
      <c r="P9" s="22"/>
      <c r="Q9" s="22"/>
      <c r="R9" s="22"/>
      <c r="S9" s="22"/>
      <c r="T9" s="22"/>
      <c r="U9" s="22"/>
    </row>
    <row r="10" spans="1:24" s="23" customFormat="1" ht="35.1" customHeight="1" x14ac:dyDescent="0.2">
      <c r="A10" s="22"/>
      <c r="B10" s="58"/>
      <c r="C10" s="22"/>
      <c r="D10" s="63" t="s">
        <v>16</v>
      </c>
      <c r="E10" s="45"/>
      <c r="F10" s="45"/>
      <c r="G10" s="223"/>
      <c r="H10" s="224"/>
      <c r="I10" s="224"/>
      <c r="J10" s="224"/>
      <c r="K10" s="224"/>
      <c r="L10" s="225"/>
      <c r="M10" s="59"/>
      <c r="N10" s="47"/>
      <c r="O10" s="22"/>
      <c r="P10" s="22"/>
      <c r="Q10" s="22"/>
      <c r="R10" s="22"/>
      <c r="S10" s="22"/>
      <c r="T10" s="22"/>
      <c r="U10" s="22"/>
    </row>
    <row r="11" spans="1:24" s="23" customFormat="1" ht="20.25" x14ac:dyDescent="0.2">
      <c r="A11" s="22"/>
      <c r="B11" s="58"/>
      <c r="C11" s="22"/>
      <c r="D11" s="64"/>
      <c r="E11" s="46"/>
      <c r="F11" s="46"/>
      <c r="G11" s="46"/>
      <c r="H11" s="46"/>
      <c r="I11" s="46"/>
      <c r="J11" s="46"/>
      <c r="K11" s="22"/>
      <c r="L11" s="22"/>
      <c r="M11" s="59"/>
      <c r="N11" s="22"/>
      <c r="O11" s="22"/>
      <c r="P11" s="22"/>
      <c r="Q11" s="47"/>
      <c r="R11" s="22"/>
      <c r="S11" s="22"/>
      <c r="T11" s="22"/>
      <c r="U11" s="22"/>
    </row>
    <row r="12" spans="1:24" s="23" customFormat="1" ht="35.1" customHeight="1" x14ac:dyDescent="0.2">
      <c r="A12" s="22"/>
      <c r="B12" s="58"/>
      <c r="C12" s="22"/>
      <c r="D12" s="63" t="s">
        <v>3</v>
      </c>
      <c r="E12" s="45"/>
      <c r="F12" s="45"/>
      <c r="G12" s="223"/>
      <c r="H12" s="224"/>
      <c r="I12" s="224"/>
      <c r="J12" s="224"/>
      <c r="K12" s="224"/>
      <c r="L12" s="225"/>
      <c r="M12" s="59"/>
      <c r="N12" s="22"/>
      <c r="O12" s="22"/>
      <c r="P12" s="22"/>
      <c r="Q12" s="22"/>
      <c r="R12" s="47"/>
      <c r="S12" s="22"/>
      <c r="T12" s="22"/>
      <c r="U12" s="22"/>
    </row>
    <row r="13" spans="1:24" ht="15.75" x14ac:dyDescent="0.25">
      <c r="B13" s="78"/>
      <c r="C13" s="79"/>
      <c r="D13" s="6"/>
      <c r="E13" s="6"/>
      <c r="F13" s="6"/>
      <c r="G13" s="6"/>
      <c r="H13" s="80"/>
      <c r="I13" s="80"/>
      <c r="J13" s="79"/>
      <c r="K13" s="6"/>
      <c r="L13" s="6"/>
      <c r="M13" s="81"/>
      <c r="N13" s="1"/>
      <c r="O13" s="5"/>
      <c r="U13" s="5"/>
      <c r="X13" s="1"/>
    </row>
    <row r="14" spans="1:24" ht="15.75" x14ac:dyDescent="0.25">
      <c r="C14" s="12"/>
      <c r="D14" s="12"/>
      <c r="E14" s="12"/>
      <c r="F14" s="12"/>
      <c r="G14" s="12"/>
      <c r="H14" s="12"/>
      <c r="I14" s="2"/>
      <c r="K14" s="44"/>
      <c r="L14" s="44"/>
      <c r="M14" s="44"/>
      <c r="N14" s="1"/>
      <c r="O14" s="1"/>
      <c r="X14" s="1"/>
    </row>
    <row r="15" spans="1:24" s="23" customFormat="1" ht="39.950000000000003" customHeight="1" x14ac:dyDescent="0.2">
      <c r="A15" s="22"/>
      <c r="B15" s="198" t="s">
        <v>332</v>
      </c>
      <c r="C15" s="199"/>
      <c r="D15" s="199"/>
      <c r="E15" s="199"/>
      <c r="F15" s="199"/>
      <c r="G15" s="199"/>
      <c r="H15" s="199"/>
      <c r="I15" s="199"/>
      <c r="J15" s="199"/>
      <c r="K15" s="199"/>
      <c r="L15" s="199"/>
      <c r="M15" s="200"/>
      <c r="N15" s="22"/>
      <c r="O15" s="22"/>
      <c r="P15" s="22"/>
      <c r="Q15" s="22"/>
      <c r="R15" s="22"/>
      <c r="S15" s="22"/>
      <c r="T15" s="22"/>
      <c r="U15" s="22"/>
    </row>
    <row r="16" spans="1:24" s="23" customFormat="1" ht="39.950000000000003" customHeight="1" x14ac:dyDescent="0.2">
      <c r="A16" s="22"/>
      <c r="B16" s="178" t="s">
        <v>17</v>
      </c>
      <c r="C16" s="178"/>
      <c r="D16" s="178"/>
      <c r="E16" s="178"/>
      <c r="F16" s="181" t="s">
        <v>19</v>
      </c>
      <c r="G16" s="182"/>
      <c r="H16" s="181" t="s">
        <v>21</v>
      </c>
      <c r="I16" s="182"/>
      <c r="J16" s="181" t="s">
        <v>23</v>
      </c>
      <c r="K16" s="182"/>
      <c r="L16" s="178" t="s">
        <v>25</v>
      </c>
      <c r="M16" s="178"/>
      <c r="N16" s="22"/>
      <c r="O16" s="22"/>
      <c r="P16" s="22"/>
      <c r="Q16" s="22"/>
      <c r="R16" s="22"/>
      <c r="S16" s="22"/>
      <c r="T16" s="22"/>
      <c r="U16" s="22"/>
    </row>
    <row r="17" spans="1:22" s="23" customFormat="1" ht="39.950000000000003" customHeight="1" x14ac:dyDescent="0.2">
      <c r="A17" s="22"/>
      <c r="B17" s="228" t="s">
        <v>18</v>
      </c>
      <c r="C17" s="228"/>
      <c r="D17" s="228"/>
      <c r="E17" s="228"/>
      <c r="F17" s="228" t="s">
        <v>20</v>
      </c>
      <c r="G17" s="228"/>
      <c r="H17" s="228" t="s">
        <v>22</v>
      </c>
      <c r="I17" s="228"/>
      <c r="J17" s="228" t="s">
        <v>24</v>
      </c>
      <c r="K17" s="228"/>
      <c r="L17" s="228" t="s">
        <v>26</v>
      </c>
      <c r="M17" s="228"/>
      <c r="N17" s="22"/>
      <c r="O17" s="22"/>
      <c r="P17" s="22"/>
      <c r="Q17" s="22"/>
      <c r="R17" s="22"/>
      <c r="S17" s="22"/>
      <c r="T17" s="22"/>
      <c r="U17" s="22"/>
    </row>
    <row r="18" spans="1:22" s="23" customFormat="1" ht="39.950000000000003" customHeight="1" x14ac:dyDescent="0.2">
      <c r="A18" s="22"/>
      <c r="B18" s="226" t="s">
        <v>31</v>
      </c>
      <c r="C18" s="226"/>
      <c r="D18" s="226"/>
      <c r="E18" s="226"/>
      <c r="F18" s="226" t="s">
        <v>30</v>
      </c>
      <c r="G18" s="226"/>
      <c r="H18" s="226" t="s">
        <v>29</v>
      </c>
      <c r="I18" s="226"/>
      <c r="J18" s="227" t="s">
        <v>28</v>
      </c>
      <c r="K18" s="227"/>
      <c r="L18" s="226" t="s">
        <v>27</v>
      </c>
      <c r="M18" s="226"/>
      <c r="N18" s="22"/>
      <c r="O18" s="22"/>
      <c r="P18" s="22"/>
      <c r="Q18" s="22"/>
      <c r="R18" s="22"/>
      <c r="S18" s="22"/>
      <c r="T18" s="22"/>
      <c r="U18" s="22"/>
    </row>
    <row r="19" spans="1:22" s="22" customFormat="1" ht="19.5" customHeight="1" x14ac:dyDescent="0.2"/>
    <row r="20" spans="1:22" s="23" customFormat="1" ht="39.950000000000003" customHeight="1" x14ac:dyDescent="0.2">
      <c r="A20" s="22"/>
      <c r="B20" s="85" t="s">
        <v>299</v>
      </c>
      <c r="C20" s="174" t="s">
        <v>333</v>
      </c>
      <c r="D20" s="174"/>
      <c r="E20" s="174"/>
      <c r="F20" s="174"/>
      <c r="G20" s="174"/>
      <c r="H20" s="174"/>
      <c r="I20" s="174"/>
      <c r="J20" s="174"/>
      <c r="K20" s="174"/>
      <c r="L20" s="174"/>
      <c r="M20" s="175"/>
      <c r="N20" s="22"/>
      <c r="O20" s="22"/>
      <c r="P20" s="22"/>
      <c r="Q20" s="22"/>
      <c r="R20" s="22"/>
      <c r="S20" s="22"/>
      <c r="T20" s="22"/>
      <c r="U20" s="22"/>
      <c r="V20" s="22"/>
    </row>
    <row r="21" spans="1:22" s="49" customFormat="1" ht="39.950000000000003" customHeight="1" x14ac:dyDescent="0.2">
      <c r="A21" s="48"/>
      <c r="B21" s="173" t="s">
        <v>4</v>
      </c>
      <c r="C21" s="173"/>
      <c r="D21" s="173"/>
      <c r="E21" s="173"/>
      <c r="F21" s="173"/>
      <c r="G21" s="173"/>
      <c r="H21" s="173"/>
      <c r="I21" s="173"/>
      <c r="J21" s="7" t="s">
        <v>35</v>
      </c>
      <c r="K21" s="7" t="s">
        <v>32</v>
      </c>
      <c r="L21" s="7" t="s">
        <v>33</v>
      </c>
      <c r="M21" s="7" t="s">
        <v>34</v>
      </c>
      <c r="N21" s="22"/>
      <c r="O21" s="22"/>
      <c r="P21" s="22"/>
      <c r="Q21" s="22"/>
      <c r="R21" s="22"/>
      <c r="S21" s="22"/>
      <c r="T21" s="22"/>
      <c r="U21" s="48"/>
      <c r="V21" s="48"/>
    </row>
    <row r="22" spans="1:22" s="23" customFormat="1" ht="63.75" customHeight="1" x14ac:dyDescent="0.2">
      <c r="A22" s="22"/>
      <c r="B22" s="84" t="s">
        <v>290</v>
      </c>
      <c r="C22" s="217" t="s">
        <v>294</v>
      </c>
      <c r="D22" s="217"/>
      <c r="E22" s="218"/>
      <c r="F22" s="184" t="s">
        <v>298</v>
      </c>
      <c r="G22" s="185"/>
      <c r="H22" s="185"/>
      <c r="I22" s="186"/>
      <c r="J22" s="70">
        <v>20</v>
      </c>
      <c r="K22" s="70"/>
      <c r="L22" s="71">
        <v>20</v>
      </c>
      <c r="M22" s="72">
        <f>(L22*J22)/SUM($J$22:$J$26)</f>
        <v>4</v>
      </c>
      <c r="N22" s="48"/>
      <c r="O22" s="48"/>
      <c r="P22" s="48"/>
      <c r="Q22" s="48"/>
      <c r="R22" s="48"/>
      <c r="S22" s="22"/>
      <c r="T22" s="22"/>
      <c r="U22" s="22"/>
      <c r="V22" s="22"/>
    </row>
    <row r="23" spans="1:22" s="23" customFormat="1" ht="63.75" customHeight="1" x14ac:dyDescent="0.2">
      <c r="A23" s="22"/>
      <c r="B23" s="84" t="s">
        <v>291</v>
      </c>
      <c r="C23" s="217" t="s">
        <v>295</v>
      </c>
      <c r="D23" s="217"/>
      <c r="E23" s="218"/>
      <c r="F23" s="184" t="s">
        <v>122</v>
      </c>
      <c r="G23" s="185"/>
      <c r="H23" s="185"/>
      <c r="I23" s="186"/>
      <c r="J23" s="70">
        <v>20</v>
      </c>
      <c r="K23" s="70"/>
      <c r="L23" s="71">
        <v>20</v>
      </c>
      <c r="M23" s="72">
        <f>(L23*J23)/SUM($J$22:$J$26)</f>
        <v>4</v>
      </c>
      <c r="N23" s="48"/>
      <c r="O23" s="48"/>
      <c r="P23" s="48"/>
      <c r="Q23" s="48"/>
      <c r="R23" s="48"/>
      <c r="S23" s="22"/>
      <c r="T23" s="22"/>
      <c r="U23" s="22"/>
      <c r="V23" s="22"/>
    </row>
    <row r="24" spans="1:22" s="23" customFormat="1" ht="63.75" customHeight="1" x14ac:dyDescent="0.2">
      <c r="A24" s="22"/>
      <c r="B24" s="84" t="s">
        <v>292</v>
      </c>
      <c r="C24" s="217" t="s">
        <v>296</v>
      </c>
      <c r="D24" s="217"/>
      <c r="E24" s="218"/>
      <c r="F24" s="184" t="s">
        <v>40</v>
      </c>
      <c r="G24" s="185"/>
      <c r="H24" s="185"/>
      <c r="I24" s="186"/>
      <c r="J24" s="70">
        <v>20</v>
      </c>
      <c r="K24" s="70"/>
      <c r="L24" s="71">
        <v>20</v>
      </c>
      <c r="M24" s="72">
        <f>(L24*J24)/SUM($J$22:$J$26)</f>
        <v>4</v>
      </c>
      <c r="N24" s="48"/>
      <c r="O24" s="48"/>
      <c r="P24" s="48"/>
      <c r="Q24" s="48"/>
      <c r="R24" s="48"/>
      <c r="S24" s="22"/>
      <c r="T24" s="22"/>
      <c r="U24" s="22"/>
      <c r="V24" s="22"/>
    </row>
    <row r="25" spans="1:22" s="23" customFormat="1" ht="63.75" customHeight="1" x14ac:dyDescent="0.2">
      <c r="A25" s="22"/>
      <c r="B25" s="84" t="s">
        <v>293</v>
      </c>
      <c r="C25" s="217" t="s">
        <v>334</v>
      </c>
      <c r="D25" s="217"/>
      <c r="E25" s="218"/>
      <c r="F25" s="184" t="s">
        <v>335</v>
      </c>
      <c r="G25" s="185"/>
      <c r="H25" s="185"/>
      <c r="I25" s="186"/>
      <c r="J25" s="70">
        <v>20</v>
      </c>
      <c r="K25" s="70"/>
      <c r="L25" s="71">
        <v>20</v>
      </c>
      <c r="M25" s="72">
        <f>(L25*J25)/SUM($J$22:$J$26)</f>
        <v>4</v>
      </c>
      <c r="N25" s="48"/>
      <c r="O25" s="48"/>
      <c r="P25" s="48"/>
      <c r="Q25" s="48"/>
      <c r="R25" s="48"/>
      <c r="S25" s="22"/>
      <c r="T25" s="22"/>
      <c r="U25" s="22"/>
      <c r="V25" s="22"/>
    </row>
    <row r="26" spans="1:22" s="23" customFormat="1" ht="75" customHeight="1" x14ac:dyDescent="0.2">
      <c r="A26" s="22"/>
      <c r="B26" s="84" t="s">
        <v>330</v>
      </c>
      <c r="C26" s="217" t="s">
        <v>297</v>
      </c>
      <c r="D26" s="217"/>
      <c r="E26" s="218"/>
      <c r="F26" s="184" t="s">
        <v>316</v>
      </c>
      <c r="G26" s="185"/>
      <c r="H26" s="185"/>
      <c r="I26" s="186"/>
      <c r="J26" s="70">
        <v>20</v>
      </c>
      <c r="K26" s="70"/>
      <c r="L26" s="71">
        <v>20</v>
      </c>
      <c r="M26" s="72">
        <f>(L26*J26)/SUM($J$22:$J$26)</f>
        <v>4</v>
      </c>
      <c r="N26" s="48"/>
      <c r="O26" s="48"/>
      <c r="P26" s="48"/>
      <c r="Q26" s="48"/>
      <c r="R26" s="48"/>
      <c r="S26" s="22"/>
      <c r="T26" s="22"/>
      <c r="U26" s="22"/>
      <c r="V26" s="22"/>
    </row>
    <row r="27" spans="1:22" s="22" customFormat="1" ht="39.950000000000003" customHeight="1" x14ac:dyDescent="0.2">
      <c r="D27" s="46"/>
      <c r="E27" s="46"/>
      <c r="F27" s="46"/>
      <c r="G27" s="46"/>
      <c r="H27" s="46"/>
      <c r="I27" s="46"/>
      <c r="J27" s="173" t="s">
        <v>5</v>
      </c>
      <c r="K27" s="173"/>
      <c r="L27" s="173"/>
      <c r="M27" s="72">
        <f>SUM(M22:M26)</f>
        <v>20</v>
      </c>
    </row>
    <row r="28" spans="1:22" x14ac:dyDescent="0.2">
      <c r="C28" s="1"/>
      <c r="D28" s="1"/>
      <c r="E28" s="1"/>
      <c r="F28" s="1"/>
      <c r="G28" s="1"/>
      <c r="H28" s="1"/>
      <c r="I28" s="1"/>
      <c r="J28" s="1"/>
      <c r="K28" s="1"/>
      <c r="L28" s="1"/>
      <c r="M28" s="1"/>
      <c r="N28" s="1"/>
      <c r="O28" s="1"/>
    </row>
    <row r="29" spans="1:22" s="23" customFormat="1" ht="39.950000000000003" customHeight="1" x14ac:dyDescent="0.2">
      <c r="A29" s="22"/>
      <c r="B29" s="85" t="s">
        <v>301</v>
      </c>
      <c r="C29" s="174" t="s">
        <v>302</v>
      </c>
      <c r="D29" s="174"/>
      <c r="E29" s="174"/>
      <c r="F29" s="174"/>
      <c r="G29" s="174"/>
      <c r="H29" s="174"/>
      <c r="I29" s="174"/>
      <c r="J29" s="174"/>
      <c r="K29" s="174"/>
      <c r="L29" s="174"/>
      <c r="M29" s="175"/>
      <c r="N29" s="22"/>
      <c r="O29" s="22"/>
      <c r="P29" s="22"/>
      <c r="Q29" s="22"/>
      <c r="R29" s="22"/>
      <c r="S29" s="22"/>
      <c r="T29" s="22"/>
      <c r="U29" s="22"/>
      <c r="V29" s="22"/>
    </row>
    <row r="30" spans="1:22" s="49" customFormat="1" ht="39.950000000000003" customHeight="1" x14ac:dyDescent="0.2">
      <c r="A30" s="48"/>
      <c r="B30" s="173" t="s">
        <v>4</v>
      </c>
      <c r="C30" s="173"/>
      <c r="D30" s="173"/>
      <c r="E30" s="173"/>
      <c r="F30" s="173"/>
      <c r="G30" s="173"/>
      <c r="H30" s="173"/>
      <c r="I30" s="173"/>
      <c r="J30" s="7" t="s">
        <v>35</v>
      </c>
      <c r="K30" s="7" t="s">
        <v>32</v>
      </c>
      <c r="L30" s="7" t="s">
        <v>33</v>
      </c>
      <c r="M30" s="7" t="s">
        <v>34</v>
      </c>
      <c r="N30" s="22"/>
      <c r="O30" s="22"/>
      <c r="P30" s="22"/>
      <c r="Q30" s="22"/>
      <c r="R30" s="22"/>
      <c r="S30" s="22"/>
      <c r="T30" s="22"/>
      <c r="U30" s="48"/>
      <c r="V30" s="48"/>
    </row>
    <row r="31" spans="1:22" s="23" customFormat="1" ht="81.75" customHeight="1" x14ac:dyDescent="0.2">
      <c r="A31" s="22"/>
      <c r="B31" s="84" t="s">
        <v>290</v>
      </c>
      <c r="C31" s="217" t="s">
        <v>321</v>
      </c>
      <c r="D31" s="217"/>
      <c r="E31" s="218"/>
      <c r="F31" s="184" t="s">
        <v>119</v>
      </c>
      <c r="G31" s="185"/>
      <c r="H31" s="185"/>
      <c r="I31" s="186"/>
      <c r="J31" s="70">
        <v>30</v>
      </c>
      <c r="K31" s="70"/>
      <c r="L31" s="71">
        <v>20</v>
      </c>
      <c r="M31" s="72">
        <f>(L31*J31)/SUM($J$31:$J$34)</f>
        <v>6</v>
      </c>
      <c r="N31" s="48"/>
      <c r="O31" s="48"/>
      <c r="P31" s="48"/>
      <c r="Q31" s="48"/>
      <c r="R31" s="48"/>
      <c r="S31" s="22"/>
      <c r="T31" s="22"/>
      <c r="U31" s="22"/>
      <c r="V31" s="22"/>
    </row>
    <row r="32" spans="1:22" s="23" customFormat="1" ht="82.5" customHeight="1" x14ac:dyDescent="0.2">
      <c r="A32" s="22"/>
      <c r="B32" s="84" t="s">
        <v>291</v>
      </c>
      <c r="C32" s="217" t="s">
        <v>322</v>
      </c>
      <c r="D32" s="217"/>
      <c r="E32" s="218"/>
      <c r="F32" s="184" t="s">
        <v>116</v>
      </c>
      <c r="G32" s="185"/>
      <c r="H32" s="185"/>
      <c r="I32" s="186"/>
      <c r="J32" s="70">
        <v>20</v>
      </c>
      <c r="K32" s="70"/>
      <c r="L32" s="71">
        <v>20</v>
      </c>
      <c r="M32" s="72">
        <f>(L32*J32)/SUM($J$31:$J$34)</f>
        <v>4</v>
      </c>
      <c r="N32" s="48"/>
      <c r="O32" s="48"/>
      <c r="P32" s="48"/>
      <c r="Q32" s="48"/>
      <c r="R32" s="48"/>
      <c r="S32" s="22"/>
      <c r="T32" s="22"/>
      <c r="U32" s="22"/>
      <c r="V32" s="22"/>
    </row>
    <row r="33" spans="1:22" s="23" customFormat="1" ht="92.25" customHeight="1" x14ac:dyDescent="0.2">
      <c r="A33" s="22"/>
      <c r="B33" s="84" t="s">
        <v>292</v>
      </c>
      <c r="C33" s="217" t="s">
        <v>323</v>
      </c>
      <c r="D33" s="217"/>
      <c r="E33" s="218"/>
      <c r="F33" s="184" t="s">
        <v>123</v>
      </c>
      <c r="G33" s="185"/>
      <c r="H33" s="185"/>
      <c r="I33" s="186"/>
      <c r="J33" s="70">
        <v>30</v>
      </c>
      <c r="K33" s="70"/>
      <c r="L33" s="71">
        <v>20</v>
      </c>
      <c r="M33" s="72">
        <f>(L33*J33)/SUM($J$31:$J$34)</f>
        <v>6</v>
      </c>
      <c r="N33" s="48"/>
      <c r="O33" s="48"/>
      <c r="P33" s="48"/>
      <c r="Q33" s="48"/>
      <c r="R33" s="48"/>
      <c r="S33" s="22"/>
      <c r="T33" s="22"/>
      <c r="U33" s="22"/>
      <c r="V33" s="22"/>
    </row>
    <row r="34" spans="1:22" s="23" customFormat="1" ht="92.25" customHeight="1" x14ac:dyDescent="0.2">
      <c r="A34" s="22"/>
      <c r="B34" s="84" t="s">
        <v>293</v>
      </c>
      <c r="C34" s="217" t="s">
        <v>324</v>
      </c>
      <c r="D34" s="217"/>
      <c r="E34" s="218"/>
      <c r="F34" s="184" t="s">
        <v>315</v>
      </c>
      <c r="G34" s="185"/>
      <c r="H34" s="185"/>
      <c r="I34" s="186"/>
      <c r="J34" s="70">
        <v>20</v>
      </c>
      <c r="K34" s="70"/>
      <c r="L34" s="71">
        <v>20</v>
      </c>
      <c r="M34" s="72">
        <f>(L34*J34)/SUM($J$31:$J$34)</f>
        <v>4</v>
      </c>
      <c r="N34" s="48"/>
      <c r="O34" s="48"/>
      <c r="P34" s="48"/>
      <c r="Q34" s="48"/>
      <c r="R34" s="48"/>
      <c r="S34" s="22"/>
      <c r="T34" s="22"/>
      <c r="U34" s="22"/>
      <c r="V34" s="22"/>
    </row>
    <row r="35" spans="1:22" s="22" customFormat="1" ht="39.950000000000003" customHeight="1" x14ac:dyDescent="0.2">
      <c r="D35" s="46"/>
      <c r="E35" s="46"/>
      <c r="F35" s="46"/>
      <c r="G35" s="46"/>
      <c r="H35" s="46"/>
      <c r="I35" s="46"/>
      <c r="J35" s="173" t="s">
        <v>5</v>
      </c>
      <c r="K35" s="173"/>
      <c r="L35" s="173"/>
      <c r="M35" s="72">
        <f>SUM(M31:M34)</f>
        <v>20</v>
      </c>
    </row>
    <row r="36" spans="1:22" x14ac:dyDescent="0.2">
      <c r="C36" s="1"/>
      <c r="D36" s="1"/>
      <c r="E36" s="1"/>
      <c r="F36" s="1"/>
      <c r="G36" s="1"/>
      <c r="H36" s="1"/>
      <c r="I36" s="1"/>
      <c r="J36" s="1"/>
      <c r="K36" s="1"/>
      <c r="L36" s="1"/>
      <c r="M36" s="1"/>
      <c r="N36" s="1"/>
      <c r="O36" s="1"/>
    </row>
    <row r="37" spans="1:22" s="23" customFormat="1" ht="39.950000000000003" customHeight="1" x14ac:dyDescent="0.2">
      <c r="A37" s="22"/>
      <c r="B37" s="85" t="s">
        <v>308</v>
      </c>
      <c r="C37" s="174" t="s">
        <v>309</v>
      </c>
      <c r="D37" s="174"/>
      <c r="E37" s="174"/>
      <c r="F37" s="174"/>
      <c r="G37" s="174"/>
      <c r="H37" s="174"/>
      <c r="I37" s="174"/>
      <c r="J37" s="174"/>
      <c r="K37" s="174"/>
      <c r="L37" s="174"/>
      <c r="M37" s="175"/>
      <c r="N37" s="22"/>
      <c r="O37" s="22"/>
      <c r="P37" s="22"/>
      <c r="Q37" s="22"/>
      <c r="R37" s="22"/>
      <c r="S37" s="22"/>
      <c r="T37" s="22"/>
      <c r="U37" s="22"/>
      <c r="V37" s="22"/>
    </row>
    <row r="38" spans="1:22" s="49" customFormat="1" ht="39.950000000000003" customHeight="1" x14ac:dyDescent="0.2">
      <c r="A38" s="48"/>
      <c r="B38" s="173" t="s">
        <v>4</v>
      </c>
      <c r="C38" s="173"/>
      <c r="D38" s="173"/>
      <c r="E38" s="173"/>
      <c r="F38" s="173"/>
      <c r="G38" s="173"/>
      <c r="H38" s="173"/>
      <c r="I38" s="173"/>
      <c r="J38" s="7" t="s">
        <v>35</v>
      </c>
      <c r="K38" s="7" t="s">
        <v>32</v>
      </c>
      <c r="L38" s="7" t="s">
        <v>33</v>
      </c>
      <c r="M38" s="7" t="s">
        <v>34</v>
      </c>
      <c r="N38" s="22"/>
      <c r="O38" s="22"/>
      <c r="P38" s="22"/>
      <c r="Q38" s="22"/>
      <c r="R38" s="22"/>
      <c r="S38" s="22"/>
      <c r="T38" s="22"/>
      <c r="U38" s="48"/>
      <c r="V38" s="48"/>
    </row>
    <row r="39" spans="1:22" s="23" customFormat="1" ht="75" customHeight="1" x14ac:dyDescent="0.2">
      <c r="A39" s="22"/>
      <c r="B39" s="84" t="s">
        <v>290</v>
      </c>
      <c r="C39" s="217" t="s">
        <v>303</v>
      </c>
      <c r="D39" s="217"/>
      <c r="E39" s="218"/>
      <c r="F39" s="184" t="s">
        <v>337</v>
      </c>
      <c r="G39" s="185"/>
      <c r="H39" s="185"/>
      <c r="I39" s="186"/>
      <c r="J39" s="70">
        <v>30</v>
      </c>
      <c r="K39" s="70"/>
      <c r="L39" s="71">
        <v>20</v>
      </c>
      <c r="M39" s="72">
        <f>(L39*J39)/SUM($J$39:$J$42)</f>
        <v>6</v>
      </c>
      <c r="N39" s="48"/>
      <c r="O39" s="48"/>
      <c r="P39" s="48"/>
      <c r="Q39" s="48"/>
      <c r="R39" s="48"/>
      <c r="S39" s="22"/>
      <c r="T39" s="22"/>
      <c r="U39" s="22"/>
      <c r="V39" s="22"/>
    </row>
    <row r="40" spans="1:22" s="23" customFormat="1" ht="84.75" customHeight="1" x14ac:dyDescent="0.2">
      <c r="A40" s="22"/>
      <c r="B40" s="84" t="s">
        <v>291</v>
      </c>
      <c r="C40" s="217" t="s">
        <v>336</v>
      </c>
      <c r="D40" s="217"/>
      <c r="E40" s="218"/>
      <c r="F40" s="184" t="s">
        <v>338</v>
      </c>
      <c r="G40" s="185"/>
      <c r="H40" s="185"/>
      <c r="I40" s="186"/>
      <c r="J40" s="70">
        <v>20</v>
      </c>
      <c r="K40" s="70"/>
      <c r="L40" s="71">
        <v>20</v>
      </c>
      <c r="M40" s="72">
        <f>(L40*J40)/SUM($J$39:$J$42)</f>
        <v>4</v>
      </c>
      <c r="N40" s="48"/>
      <c r="O40" s="48"/>
      <c r="P40" s="48"/>
      <c r="Q40" s="48"/>
      <c r="R40" s="48"/>
      <c r="S40" s="22"/>
      <c r="T40" s="22"/>
      <c r="U40" s="22"/>
      <c r="V40" s="22"/>
    </row>
    <row r="41" spans="1:22" s="23" customFormat="1" ht="75" customHeight="1" x14ac:dyDescent="0.2">
      <c r="A41" s="22"/>
      <c r="B41" s="84" t="s">
        <v>292</v>
      </c>
      <c r="C41" s="217" t="s">
        <v>304</v>
      </c>
      <c r="D41" s="217"/>
      <c r="E41" s="218"/>
      <c r="F41" s="184" t="s">
        <v>118</v>
      </c>
      <c r="G41" s="185"/>
      <c r="H41" s="185"/>
      <c r="I41" s="186"/>
      <c r="J41" s="70">
        <v>25</v>
      </c>
      <c r="K41" s="70"/>
      <c r="L41" s="71">
        <v>20</v>
      </c>
      <c r="M41" s="72">
        <f>(L41*J41)/SUM($J$39:$J$42)</f>
        <v>5</v>
      </c>
      <c r="N41" s="48"/>
      <c r="O41" s="48"/>
      <c r="P41" s="48"/>
      <c r="Q41" s="48"/>
      <c r="R41" s="48"/>
      <c r="S41" s="22"/>
      <c r="T41" s="22"/>
      <c r="U41" s="22"/>
      <c r="V41" s="22"/>
    </row>
    <row r="42" spans="1:22" s="23" customFormat="1" ht="75" customHeight="1" x14ac:dyDescent="0.2">
      <c r="A42" s="22"/>
      <c r="B42" s="84" t="s">
        <v>293</v>
      </c>
      <c r="C42" s="217" t="s">
        <v>305</v>
      </c>
      <c r="D42" s="217"/>
      <c r="E42" s="218"/>
      <c r="F42" s="184" t="s">
        <v>339</v>
      </c>
      <c r="G42" s="185"/>
      <c r="H42" s="185"/>
      <c r="I42" s="186"/>
      <c r="J42" s="70">
        <v>25</v>
      </c>
      <c r="K42" s="70"/>
      <c r="L42" s="71">
        <v>20</v>
      </c>
      <c r="M42" s="72">
        <f>(L42*J42)/SUM($J$39:$J$42)</f>
        <v>5</v>
      </c>
      <c r="N42" s="48"/>
      <c r="O42" s="48"/>
      <c r="P42" s="48"/>
      <c r="Q42" s="48"/>
      <c r="R42" s="48"/>
      <c r="S42" s="22"/>
      <c r="T42" s="22"/>
      <c r="U42" s="22"/>
      <c r="V42" s="22"/>
    </row>
    <row r="43" spans="1:22" s="22" customFormat="1" ht="39.950000000000003" customHeight="1" x14ac:dyDescent="0.2">
      <c r="D43" s="46"/>
      <c r="E43" s="46"/>
      <c r="F43" s="46"/>
      <c r="G43" s="46"/>
      <c r="H43" s="46"/>
      <c r="I43" s="46"/>
      <c r="J43" s="173" t="s">
        <v>5</v>
      </c>
      <c r="K43" s="173"/>
      <c r="L43" s="173"/>
      <c r="M43" s="72">
        <f>SUM(M39:M42)</f>
        <v>20</v>
      </c>
    </row>
    <row r="44" spans="1:22" x14ac:dyDescent="0.2">
      <c r="C44" s="1"/>
      <c r="D44" s="1"/>
      <c r="E44" s="1"/>
      <c r="F44" s="1"/>
      <c r="G44" s="1"/>
      <c r="H44" s="1"/>
      <c r="I44" s="1"/>
      <c r="J44" s="1"/>
      <c r="K44" s="1"/>
      <c r="L44" s="1"/>
      <c r="M44" s="1"/>
      <c r="N44" s="1"/>
      <c r="O44" s="1"/>
    </row>
    <row r="45" spans="1:22" s="23" customFormat="1" ht="39.950000000000003" customHeight="1" x14ac:dyDescent="0.2">
      <c r="A45" s="22"/>
      <c r="B45" s="85" t="s">
        <v>310</v>
      </c>
      <c r="C45" s="174" t="s">
        <v>311</v>
      </c>
      <c r="D45" s="174"/>
      <c r="E45" s="174"/>
      <c r="F45" s="174"/>
      <c r="G45" s="174"/>
      <c r="H45" s="174"/>
      <c r="I45" s="174"/>
      <c r="J45" s="174"/>
      <c r="K45" s="174"/>
      <c r="L45" s="174"/>
      <c r="M45" s="175"/>
      <c r="N45" s="22"/>
      <c r="O45" s="22"/>
      <c r="P45" s="22"/>
      <c r="Q45" s="22"/>
      <c r="R45" s="22"/>
      <c r="S45" s="22"/>
      <c r="T45" s="22"/>
      <c r="U45" s="22"/>
      <c r="V45" s="22"/>
    </row>
    <row r="46" spans="1:22" s="49" customFormat="1" ht="39.950000000000003" customHeight="1" x14ac:dyDescent="0.2">
      <c r="A46" s="48"/>
      <c r="B46" s="173" t="s">
        <v>4</v>
      </c>
      <c r="C46" s="173"/>
      <c r="D46" s="173"/>
      <c r="E46" s="173"/>
      <c r="F46" s="173"/>
      <c r="G46" s="173"/>
      <c r="H46" s="173"/>
      <c r="I46" s="173"/>
      <c r="J46" s="7" t="s">
        <v>35</v>
      </c>
      <c r="K46" s="7" t="s">
        <v>32</v>
      </c>
      <c r="L46" s="7" t="s">
        <v>33</v>
      </c>
      <c r="M46" s="7" t="s">
        <v>34</v>
      </c>
      <c r="N46" s="22"/>
      <c r="O46" s="22"/>
      <c r="P46" s="22"/>
      <c r="Q46" s="22"/>
      <c r="R46" s="22"/>
      <c r="S46" s="22"/>
      <c r="T46" s="22"/>
      <c r="U46" s="48"/>
      <c r="V46" s="48"/>
    </row>
    <row r="47" spans="1:22" s="23" customFormat="1" ht="123" customHeight="1" x14ac:dyDescent="0.2">
      <c r="A47" s="22"/>
      <c r="B47" s="84" t="s">
        <v>290</v>
      </c>
      <c r="C47" s="217" t="s">
        <v>312</v>
      </c>
      <c r="D47" s="217"/>
      <c r="E47" s="218"/>
      <c r="F47" s="184" t="s">
        <v>325</v>
      </c>
      <c r="G47" s="185"/>
      <c r="H47" s="185"/>
      <c r="I47" s="186"/>
      <c r="J47" s="70">
        <v>20</v>
      </c>
      <c r="K47" s="70"/>
      <c r="L47" s="71">
        <v>20</v>
      </c>
      <c r="M47" s="72">
        <f>(L47*J47)/SUM($J$47:$J$50)</f>
        <v>4</v>
      </c>
      <c r="N47" s="48"/>
      <c r="O47" s="48"/>
      <c r="P47" s="48"/>
      <c r="Q47" s="48"/>
      <c r="R47" s="48"/>
      <c r="S47" s="22"/>
      <c r="T47" s="22"/>
      <c r="U47" s="22"/>
      <c r="V47" s="22"/>
    </row>
    <row r="48" spans="1:22" s="23" customFormat="1" ht="172.5" customHeight="1" x14ac:dyDescent="0.2">
      <c r="A48" s="22"/>
      <c r="B48" s="84" t="s">
        <v>291</v>
      </c>
      <c r="C48" s="217" t="s">
        <v>318</v>
      </c>
      <c r="D48" s="217"/>
      <c r="E48" s="218"/>
      <c r="F48" s="184" t="s">
        <v>326</v>
      </c>
      <c r="G48" s="185"/>
      <c r="H48" s="185"/>
      <c r="I48" s="186"/>
      <c r="J48" s="70">
        <v>30</v>
      </c>
      <c r="K48" s="70"/>
      <c r="L48" s="71">
        <v>20</v>
      </c>
      <c r="M48" s="72">
        <f>(L48*J48)/SUM($J$47:$J$50)</f>
        <v>6</v>
      </c>
      <c r="N48" s="48"/>
      <c r="O48" s="48"/>
      <c r="P48" s="48"/>
      <c r="Q48" s="48"/>
      <c r="R48" s="48"/>
      <c r="S48" s="22"/>
      <c r="T48" s="22"/>
      <c r="U48" s="22"/>
      <c r="V48" s="22"/>
    </row>
    <row r="49" spans="1:22" s="23" customFormat="1" ht="75" customHeight="1" x14ac:dyDescent="0.2">
      <c r="A49" s="22"/>
      <c r="B49" s="84" t="s">
        <v>292</v>
      </c>
      <c r="C49" s="217" t="s">
        <v>319</v>
      </c>
      <c r="D49" s="217"/>
      <c r="E49" s="218"/>
      <c r="F49" s="184" t="s">
        <v>41</v>
      </c>
      <c r="G49" s="185"/>
      <c r="H49" s="185"/>
      <c r="I49" s="186"/>
      <c r="J49" s="70">
        <v>25</v>
      </c>
      <c r="K49" s="70"/>
      <c r="L49" s="71">
        <v>20</v>
      </c>
      <c r="M49" s="72">
        <f>(L49*J49)/SUM($J$47:$J$50)</f>
        <v>5</v>
      </c>
      <c r="N49" s="48"/>
      <c r="O49" s="48"/>
      <c r="P49" s="48"/>
      <c r="Q49" s="48"/>
      <c r="R49" s="48"/>
      <c r="S49" s="22"/>
      <c r="T49" s="22"/>
      <c r="U49" s="22"/>
      <c r="V49" s="22"/>
    </row>
    <row r="50" spans="1:22" s="23" customFormat="1" ht="75" customHeight="1" x14ac:dyDescent="0.2">
      <c r="A50" s="22"/>
      <c r="B50" s="84" t="s">
        <v>293</v>
      </c>
      <c r="C50" s="217" t="s">
        <v>320</v>
      </c>
      <c r="D50" s="217"/>
      <c r="E50" s="218"/>
      <c r="F50" s="184" t="s">
        <v>73</v>
      </c>
      <c r="G50" s="185"/>
      <c r="H50" s="185"/>
      <c r="I50" s="186"/>
      <c r="J50" s="70">
        <v>25</v>
      </c>
      <c r="K50" s="70"/>
      <c r="L50" s="71">
        <v>20</v>
      </c>
      <c r="M50" s="72">
        <f>(L50*J50)/SUM($J$47:$J$50)</f>
        <v>5</v>
      </c>
      <c r="N50" s="48"/>
      <c r="O50" s="48"/>
      <c r="P50" s="48"/>
      <c r="Q50" s="48"/>
      <c r="R50" s="48"/>
      <c r="S50" s="22"/>
      <c r="T50" s="22"/>
      <c r="U50" s="22"/>
      <c r="V50" s="22"/>
    </row>
    <row r="51" spans="1:22" s="22" customFormat="1" ht="39.950000000000003" customHeight="1" x14ac:dyDescent="0.2">
      <c r="D51" s="46"/>
      <c r="E51" s="46"/>
      <c r="F51" s="46"/>
      <c r="G51" s="46"/>
      <c r="H51" s="46"/>
      <c r="I51" s="46"/>
      <c r="J51" s="173" t="s">
        <v>5</v>
      </c>
      <c r="K51" s="173"/>
      <c r="L51" s="173"/>
      <c r="M51" s="72">
        <f>SUM(M47:M50)</f>
        <v>20</v>
      </c>
    </row>
    <row r="52" spans="1:22" x14ac:dyDescent="0.2">
      <c r="C52" s="1"/>
      <c r="D52" s="1"/>
      <c r="E52" s="1"/>
      <c r="F52" s="1"/>
      <c r="G52" s="1"/>
      <c r="H52" s="1"/>
      <c r="I52" s="1"/>
      <c r="J52" s="1"/>
      <c r="K52" s="1"/>
      <c r="L52" s="1"/>
      <c r="M52" s="1"/>
      <c r="N52" s="1"/>
      <c r="O52" s="1"/>
    </row>
    <row r="53" spans="1:22" s="23" customFormat="1" ht="39.950000000000003" customHeight="1" x14ac:dyDescent="0.2">
      <c r="A53" s="22"/>
      <c r="B53" s="87"/>
      <c r="C53" s="86" t="s">
        <v>38</v>
      </c>
      <c r="D53" s="75"/>
      <c r="E53" s="75"/>
      <c r="F53" s="75"/>
      <c r="G53" s="75"/>
      <c r="H53" s="75"/>
      <c r="I53" s="75"/>
      <c r="J53" s="75"/>
      <c r="K53" s="75"/>
      <c r="L53" s="75"/>
      <c r="M53" s="76"/>
      <c r="N53" s="22"/>
      <c r="O53" s="22"/>
      <c r="P53" s="22"/>
      <c r="Q53" s="22"/>
      <c r="R53" s="22"/>
      <c r="S53" s="22"/>
      <c r="T53" s="22"/>
      <c r="U53" s="22"/>
      <c r="V53" s="22"/>
    </row>
    <row r="54" spans="1:22" s="22" customFormat="1" ht="39.950000000000003" customHeight="1" x14ac:dyDescent="0.2">
      <c r="B54" s="187" t="s">
        <v>4</v>
      </c>
      <c r="C54" s="187"/>
      <c r="D54" s="187"/>
      <c r="E54" s="187"/>
      <c r="F54" s="187"/>
      <c r="G54" s="187"/>
      <c r="H54" s="187"/>
      <c r="I54" s="187"/>
      <c r="J54" s="187"/>
      <c r="K54" s="187"/>
      <c r="L54" s="187"/>
      <c r="M54" s="8" t="s">
        <v>34</v>
      </c>
    </row>
    <row r="55" spans="1:22" ht="43.5" customHeight="1" x14ac:dyDescent="0.2">
      <c r="B55" s="83" t="s">
        <v>299</v>
      </c>
      <c r="C55" s="229" t="s">
        <v>300</v>
      </c>
      <c r="D55" s="230"/>
      <c r="E55" s="230"/>
      <c r="F55" s="230"/>
      <c r="G55" s="230"/>
      <c r="H55" s="230"/>
      <c r="I55" s="230"/>
      <c r="J55" s="230"/>
      <c r="K55" s="230"/>
      <c r="L55" s="230"/>
      <c r="M55" s="73">
        <f>M27</f>
        <v>20</v>
      </c>
      <c r="N55" s="1"/>
      <c r="O55" s="1"/>
    </row>
    <row r="56" spans="1:22" ht="43.5" customHeight="1" x14ac:dyDescent="0.2">
      <c r="B56" s="83" t="s">
        <v>301</v>
      </c>
      <c r="C56" s="229" t="s">
        <v>317</v>
      </c>
      <c r="D56" s="230"/>
      <c r="E56" s="230"/>
      <c r="F56" s="230"/>
      <c r="G56" s="230"/>
      <c r="H56" s="230"/>
      <c r="I56" s="230"/>
      <c r="J56" s="230"/>
      <c r="K56" s="230"/>
      <c r="L56" s="230"/>
      <c r="M56" s="73">
        <f>M35</f>
        <v>20</v>
      </c>
      <c r="N56" s="1"/>
      <c r="O56" s="1"/>
    </row>
    <row r="57" spans="1:22" ht="36.75" customHeight="1" x14ac:dyDescent="0.2">
      <c r="B57" s="83" t="s">
        <v>308</v>
      </c>
      <c r="C57" s="229" t="s">
        <v>309</v>
      </c>
      <c r="D57" s="230"/>
      <c r="E57" s="230"/>
      <c r="F57" s="230"/>
      <c r="G57" s="230"/>
      <c r="H57" s="230"/>
      <c r="I57" s="230"/>
      <c r="J57" s="230"/>
      <c r="K57" s="230"/>
      <c r="L57" s="230"/>
      <c r="M57" s="73">
        <f>M43</f>
        <v>20</v>
      </c>
      <c r="N57" s="1"/>
      <c r="O57" s="1"/>
    </row>
    <row r="58" spans="1:22" ht="38.25" customHeight="1" x14ac:dyDescent="0.2">
      <c r="B58" s="83" t="s">
        <v>310</v>
      </c>
      <c r="C58" s="229" t="s">
        <v>311</v>
      </c>
      <c r="D58" s="230"/>
      <c r="E58" s="230"/>
      <c r="F58" s="230"/>
      <c r="G58" s="230"/>
      <c r="H58" s="230"/>
      <c r="I58" s="230"/>
      <c r="J58" s="230"/>
      <c r="K58" s="230"/>
      <c r="L58" s="230"/>
      <c r="M58" s="73">
        <f>M51</f>
        <v>20</v>
      </c>
      <c r="N58" s="1"/>
      <c r="O58" s="1"/>
    </row>
    <row r="59" spans="1:22" s="22" customFormat="1" ht="39.950000000000003" customHeight="1" x14ac:dyDescent="0.2">
      <c r="D59" s="46"/>
      <c r="E59" s="46"/>
      <c r="F59" s="46"/>
      <c r="G59" s="46"/>
      <c r="H59" s="46"/>
      <c r="I59" s="46"/>
      <c r="J59" s="173" t="s">
        <v>5</v>
      </c>
      <c r="K59" s="173"/>
      <c r="L59" s="173"/>
      <c r="M59" s="74">
        <f>SUM(M55:M58)/4</f>
        <v>20</v>
      </c>
    </row>
    <row r="60" spans="1:22" s="22" customFormat="1" ht="19.5" customHeight="1" x14ac:dyDescent="0.2"/>
    <row r="61" spans="1:22" s="23" customFormat="1" ht="39.950000000000003" customHeight="1" x14ac:dyDescent="0.2">
      <c r="A61" s="22"/>
      <c r="B61" s="77"/>
      <c r="C61" s="86" t="s">
        <v>39</v>
      </c>
      <c r="D61" s="86"/>
      <c r="E61" s="75"/>
      <c r="F61" s="75"/>
      <c r="G61" s="75"/>
      <c r="H61" s="75"/>
      <c r="I61" s="75"/>
      <c r="J61" s="75"/>
      <c r="K61" s="75"/>
      <c r="L61" s="75"/>
      <c r="M61" s="76"/>
      <c r="N61" s="22"/>
      <c r="O61" s="22"/>
      <c r="P61" s="22"/>
      <c r="Q61" s="22"/>
      <c r="R61" s="22"/>
      <c r="S61" s="22"/>
      <c r="T61" s="22"/>
      <c r="U61" s="22"/>
      <c r="V61" s="22"/>
    </row>
    <row r="62" spans="1:22" s="22" customFormat="1" ht="39.950000000000003" customHeight="1" x14ac:dyDescent="0.2">
      <c r="B62" s="173" t="s">
        <v>4</v>
      </c>
      <c r="C62" s="173"/>
      <c r="D62" s="173"/>
      <c r="E62" s="173"/>
      <c r="F62" s="173"/>
      <c r="G62" s="173"/>
      <c r="H62" s="173"/>
      <c r="I62" s="173"/>
      <c r="J62" s="193" t="s">
        <v>35</v>
      </c>
      <c r="K62" s="194"/>
      <c r="L62" s="7" t="s">
        <v>33</v>
      </c>
      <c r="M62" s="7" t="s">
        <v>34</v>
      </c>
    </row>
    <row r="63" spans="1:22" s="22" customFormat="1" ht="39.950000000000003" customHeight="1" x14ac:dyDescent="0.2">
      <c r="B63" s="215"/>
      <c r="C63" s="215" t="s">
        <v>129</v>
      </c>
      <c r="D63" s="215"/>
      <c r="E63" s="215"/>
      <c r="F63" s="215"/>
      <c r="G63" s="215"/>
      <c r="H63" s="215"/>
      <c r="I63" s="215"/>
      <c r="J63" s="213">
        <v>1</v>
      </c>
      <c r="K63" s="214"/>
      <c r="L63" s="73">
        <v>20</v>
      </c>
      <c r="M63" s="73">
        <f>J63*L63</f>
        <v>20</v>
      </c>
    </row>
    <row r="64" spans="1:22" s="22" customFormat="1" ht="35.1" customHeight="1" x14ac:dyDescent="0.2">
      <c r="D64" s="46"/>
      <c r="E64" s="46"/>
      <c r="F64" s="46"/>
      <c r="G64" s="46"/>
      <c r="H64" s="46"/>
      <c r="I64" s="46"/>
      <c r="J64" s="191" t="s">
        <v>5</v>
      </c>
      <c r="K64" s="191"/>
      <c r="L64" s="191"/>
      <c r="M64" s="73">
        <f>SUM(M63:M63)</f>
        <v>20</v>
      </c>
    </row>
    <row r="65" spans="1:23" s="22" customFormat="1" ht="19.5" customHeight="1" x14ac:dyDescent="0.2"/>
    <row r="66" spans="1:23" s="23" customFormat="1" ht="39.950000000000003" customHeight="1" x14ac:dyDescent="0.2">
      <c r="A66" s="22"/>
      <c r="B66" s="77"/>
      <c r="C66" s="86" t="s">
        <v>7</v>
      </c>
      <c r="D66" s="75"/>
      <c r="E66" s="75"/>
      <c r="F66" s="75"/>
      <c r="G66" s="75"/>
      <c r="H66" s="75"/>
      <c r="I66" s="75"/>
      <c r="J66" s="75"/>
      <c r="K66" s="75"/>
      <c r="L66" s="75"/>
      <c r="M66" s="76"/>
      <c r="N66" s="22"/>
      <c r="O66" s="22"/>
      <c r="P66" s="22"/>
      <c r="Q66" s="22"/>
      <c r="R66" s="22"/>
      <c r="S66" s="22"/>
      <c r="T66" s="22"/>
      <c r="U66" s="22"/>
      <c r="V66" s="22"/>
    </row>
    <row r="67" spans="1:23" s="22" customFormat="1" ht="39.950000000000003" customHeight="1" x14ac:dyDescent="0.2">
      <c r="B67" s="173" t="s">
        <v>4</v>
      </c>
      <c r="C67" s="173"/>
      <c r="D67" s="173"/>
      <c r="E67" s="173"/>
      <c r="F67" s="173"/>
      <c r="G67" s="173"/>
      <c r="H67" s="173"/>
      <c r="I67" s="173"/>
      <c r="J67" s="193" t="s">
        <v>35</v>
      </c>
      <c r="K67" s="194"/>
      <c r="L67" s="7" t="s">
        <v>33</v>
      </c>
      <c r="M67" s="7" t="s">
        <v>34</v>
      </c>
    </row>
    <row r="68" spans="1:23" s="22" customFormat="1" ht="39.950000000000003" customHeight="1" x14ac:dyDescent="0.2">
      <c r="B68" s="192" t="s">
        <v>15</v>
      </c>
      <c r="C68" s="192"/>
      <c r="D68" s="192"/>
      <c r="E68" s="192"/>
      <c r="F68" s="192"/>
      <c r="G68" s="192"/>
      <c r="H68" s="192"/>
      <c r="I68" s="192"/>
      <c r="J68" s="201">
        <v>0.6</v>
      </c>
      <c r="K68" s="202"/>
      <c r="L68" s="72">
        <f>M59</f>
        <v>20</v>
      </c>
      <c r="M68" s="72">
        <f>J68*L68</f>
        <v>12</v>
      </c>
    </row>
    <row r="69" spans="1:23" s="22" customFormat="1" ht="39.950000000000003" customHeight="1" x14ac:dyDescent="0.2">
      <c r="B69" s="192" t="s">
        <v>6</v>
      </c>
      <c r="C69" s="192"/>
      <c r="D69" s="192"/>
      <c r="E69" s="192"/>
      <c r="F69" s="192"/>
      <c r="G69" s="192"/>
      <c r="H69" s="192"/>
      <c r="I69" s="192"/>
      <c r="J69" s="201">
        <v>0.4</v>
      </c>
      <c r="K69" s="202"/>
      <c r="L69" s="72">
        <f>M64</f>
        <v>20</v>
      </c>
      <c r="M69" s="72">
        <f>J69*L69</f>
        <v>8</v>
      </c>
    </row>
    <row r="70" spans="1:23" s="22" customFormat="1" ht="39.950000000000003" customHeight="1" x14ac:dyDescent="0.2">
      <c r="D70" s="46"/>
      <c r="E70" s="46"/>
      <c r="F70" s="46"/>
      <c r="G70" s="46"/>
      <c r="H70" s="46"/>
      <c r="I70" s="46"/>
      <c r="J70" s="191" t="s">
        <v>5</v>
      </c>
      <c r="K70" s="191"/>
      <c r="L70" s="191"/>
      <c r="M70" s="73">
        <f>SUM(M68:M69)</f>
        <v>20</v>
      </c>
    </row>
    <row r="71" spans="1:23" s="22" customFormat="1" ht="19.5" customHeight="1" x14ac:dyDescent="0.2"/>
    <row r="72" spans="1:23" s="22" customFormat="1" ht="20.100000000000001" customHeight="1" x14ac:dyDescent="0.2">
      <c r="B72" s="204" t="s">
        <v>8</v>
      </c>
      <c r="C72" s="205"/>
      <c r="D72" s="205"/>
      <c r="E72" s="205"/>
      <c r="F72" s="205"/>
      <c r="G72" s="205"/>
      <c r="H72" s="205"/>
      <c r="I72" s="205"/>
      <c r="J72" s="205"/>
      <c r="K72" s="205"/>
      <c r="L72" s="205"/>
      <c r="M72" s="206"/>
    </row>
    <row r="73" spans="1:23" s="22" customFormat="1" ht="99.95" customHeight="1" x14ac:dyDescent="0.2">
      <c r="B73" s="207"/>
      <c r="C73" s="208"/>
      <c r="D73" s="208"/>
      <c r="E73" s="208"/>
      <c r="F73" s="208"/>
      <c r="G73" s="208"/>
      <c r="H73" s="208"/>
      <c r="I73" s="208"/>
      <c r="J73" s="208"/>
      <c r="K73" s="208"/>
      <c r="L73" s="208"/>
      <c r="M73" s="209"/>
    </row>
    <row r="74" spans="1:23" s="22" customFormat="1" ht="20.100000000000001" customHeight="1" x14ac:dyDescent="0.2">
      <c r="D74" s="46"/>
      <c r="E74" s="46"/>
      <c r="F74" s="46"/>
      <c r="G74" s="46"/>
      <c r="H74" s="46"/>
      <c r="I74" s="46"/>
      <c r="J74" s="46"/>
      <c r="K74" s="46"/>
      <c r="L74" s="46"/>
      <c r="M74" s="46"/>
    </row>
    <row r="75" spans="1:23" s="22" customFormat="1" ht="20.100000000000001" customHeight="1" x14ac:dyDescent="0.2">
      <c r="B75" s="210" t="s">
        <v>9</v>
      </c>
      <c r="C75" s="211"/>
      <c r="D75" s="211"/>
      <c r="E75" s="211"/>
      <c r="F75" s="211"/>
      <c r="G75" s="211"/>
      <c r="H75" s="211"/>
      <c r="I75" s="211"/>
      <c r="J75" s="211"/>
      <c r="K75" s="211"/>
      <c r="L75" s="211"/>
      <c r="M75" s="212"/>
    </row>
    <row r="76" spans="1:23" s="22" customFormat="1" ht="99.95" customHeight="1" x14ac:dyDescent="0.2">
      <c r="B76" s="207"/>
      <c r="C76" s="208"/>
      <c r="D76" s="208"/>
      <c r="E76" s="208"/>
      <c r="F76" s="208"/>
      <c r="G76" s="208"/>
      <c r="H76" s="208"/>
      <c r="I76" s="208"/>
      <c r="J76" s="208"/>
      <c r="K76" s="208"/>
      <c r="L76" s="208"/>
      <c r="M76" s="209"/>
    </row>
    <row r="77" spans="1:23" s="23" customFormat="1" ht="20.100000000000001" customHeight="1" x14ac:dyDescent="0.2">
      <c r="A77" s="22"/>
      <c r="B77" s="22"/>
      <c r="C77" s="22"/>
      <c r="D77" s="46"/>
      <c r="E77" s="46"/>
      <c r="F77" s="46"/>
      <c r="G77" s="46"/>
      <c r="H77" s="46"/>
      <c r="I77" s="46"/>
      <c r="J77" s="46"/>
      <c r="K77" s="46"/>
      <c r="L77" s="46"/>
      <c r="M77" s="46"/>
      <c r="N77" s="22"/>
      <c r="O77" s="22"/>
      <c r="P77" s="22"/>
      <c r="Q77" s="22"/>
      <c r="R77" s="22"/>
      <c r="S77" s="22"/>
      <c r="T77" s="22"/>
      <c r="U77" s="22"/>
      <c r="V77" s="22"/>
    </row>
    <row r="78" spans="1:23" s="23" customFormat="1" ht="21" customHeight="1" x14ac:dyDescent="0.2">
      <c r="A78" s="22"/>
      <c r="B78" s="203" t="s">
        <v>10</v>
      </c>
      <c r="C78" s="203"/>
      <c r="D78" s="222"/>
      <c r="E78" s="222"/>
      <c r="F78" s="88"/>
      <c r="G78" s="88"/>
      <c r="H78" s="89"/>
      <c r="I78" s="89"/>
      <c r="J78" s="89"/>
      <c r="K78" s="89"/>
      <c r="L78" s="89" t="s">
        <v>11</v>
      </c>
      <c r="M78" s="90"/>
      <c r="N78" s="22"/>
      <c r="O78" s="22"/>
      <c r="P78" s="22"/>
      <c r="Q78" s="22"/>
      <c r="R78" s="22"/>
      <c r="S78" s="22"/>
      <c r="T78" s="22"/>
      <c r="U78" s="22"/>
      <c r="V78" s="22"/>
      <c r="W78" s="22"/>
    </row>
    <row r="79" spans="1:23" s="23" customFormat="1" ht="50.1" customHeight="1" x14ac:dyDescent="0.2">
      <c r="A79" s="22"/>
      <c r="B79" s="90"/>
      <c r="C79" s="90"/>
      <c r="D79" s="88"/>
      <c r="E79" s="88"/>
      <c r="F79" s="88"/>
      <c r="G79" s="88"/>
      <c r="H79" s="88"/>
      <c r="I79" s="88"/>
      <c r="J79" s="90"/>
      <c r="K79" s="91"/>
      <c r="L79" s="91"/>
      <c r="M79" s="91"/>
      <c r="N79" s="22"/>
      <c r="O79" s="22"/>
      <c r="P79" s="22"/>
      <c r="Q79" s="22"/>
      <c r="R79" s="22"/>
      <c r="S79" s="22"/>
      <c r="T79" s="22"/>
      <c r="U79" s="22"/>
      <c r="V79" s="22"/>
      <c r="W79" s="22"/>
    </row>
    <row r="80" spans="1:23" s="23" customFormat="1" ht="50.1" customHeight="1" x14ac:dyDescent="0.2">
      <c r="A80" s="22"/>
      <c r="B80" s="216" t="s">
        <v>331</v>
      </c>
      <c r="C80" s="216"/>
      <c r="D80" s="216"/>
      <c r="E80" s="88"/>
      <c r="F80" s="88"/>
      <c r="G80" s="88"/>
      <c r="H80" s="88"/>
      <c r="I80" s="88"/>
      <c r="J80" s="90"/>
      <c r="K80" s="90"/>
      <c r="L80" s="90"/>
      <c r="M80" s="90"/>
      <c r="N80" s="22"/>
      <c r="O80" s="22"/>
      <c r="P80" s="22"/>
      <c r="Q80" s="22"/>
      <c r="R80" s="22"/>
      <c r="S80" s="22"/>
      <c r="T80" s="22"/>
      <c r="U80" s="22"/>
      <c r="V80" s="22"/>
      <c r="W80" s="22"/>
    </row>
    <row r="81" spans="1:23" s="23" customFormat="1" ht="25.5" customHeight="1" x14ac:dyDescent="0.2">
      <c r="A81" s="22"/>
      <c r="B81" s="203"/>
      <c r="C81" s="203"/>
      <c r="D81" s="203"/>
      <c r="E81" s="88"/>
      <c r="F81" s="88"/>
      <c r="G81" s="88"/>
      <c r="H81" s="88"/>
      <c r="I81" s="88"/>
      <c r="J81" s="90"/>
      <c r="K81" s="90"/>
      <c r="L81" s="90"/>
      <c r="M81" s="90"/>
      <c r="N81" s="22"/>
      <c r="O81" s="22"/>
      <c r="P81" s="22"/>
      <c r="Q81" s="22"/>
      <c r="R81" s="22"/>
      <c r="S81" s="22"/>
      <c r="T81" s="22"/>
      <c r="U81" s="22"/>
      <c r="V81" s="22"/>
      <c r="W81" s="22"/>
    </row>
    <row r="82" spans="1:23" s="23" customFormat="1" ht="21" customHeight="1" x14ac:dyDescent="0.2">
      <c r="A82" s="22"/>
      <c r="B82" s="203" t="s">
        <v>10</v>
      </c>
      <c r="C82" s="203"/>
      <c r="D82" s="222"/>
      <c r="E82" s="222"/>
      <c r="F82" s="88"/>
      <c r="G82" s="88"/>
      <c r="H82" s="92"/>
      <c r="I82" s="92"/>
      <c r="J82" s="90"/>
      <c r="K82" s="89"/>
      <c r="L82" s="89" t="s">
        <v>12</v>
      </c>
      <c r="M82" s="90"/>
      <c r="N82" s="22"/>
      <c r="O82" s="22"/>
      <c r="P82" s="22"/>
      <c r="Q82" s="22"/>
      <c r="R82" s="22"/>
      <c r="S82" s="22"/>
      <c r="T82" s="22"/>
      <c r="U82" s="22"/>
      <c r="V82" s="22"/>
      <c r="W82" s="22"/>
    </row>
    <row r="83" spans="1:23" s="23" customFormat="1" ht="50.1" customHeight="1" x14ac:dyDescent="0.2">
      <c r="A83" s="22"/>
      <c r="B83" s="90"/>
      <c r="C83" s="90"/>
      <c r="D83" s="90"/>
      <c r="E83" s="90"/>
      <c r="F83" s="90"/>
      <c r="G83" s="90"/>
      <c r="H83" s="90"/>
      <c r="I83" s="90"/>
      <c r="J83" s="90"/>
      <c r="K83" s="91"/>
      <c r="L83" s="91"/>
      <c r="M83" s="91"/>
      <c r="N83" s="22"/>
      <c r="O83" s="22"/>
      <c r="P83" s="22"/>
      <c r="Q83" s="22"/>
      <c r="R83" s="22"/>
      <c r="S83" s="22"/>
      <c r="T83" s="22"/>
      <c r="U83" s="22"/>
      <c r="V83" s="22"/>
      <c r="W83" s="22"/>
    </row>
    <row r="84" spans="1:23" x14ac:dyDescent="0.2">
      <c r="C84" s="1"/>
      <c r="D84" s="1"/>
      <c r="E84" s="1"/>
      <c r="F84" s="1"/>
      <c r="G84" s="1"/>
      <c r="H84" s="1"/>
      <c r="I84" s="1"/>
      <c r="J84" s="1"/>
      <c r="K84" s="1"/>
      <c r="L84" s="1"/>
      <c r="M84" s="1"/>
      <c r="N84" s="1"/>
      <c r="O84" s="1"/>
    </row>
    <row r="85" spans="1:23" x14ac:dyDescent="0.2">
      <c r="C85" s="1"/>
      <c r="D85" s="1"/>
      <c r="E85" s="1"/>
      <c r="F85" s="1"/>
      <c r="G85" s="1"/>
      <c r="H85" s="1"/>
      <c r="I85" s="1"/>
      <c r="J85" s="1"/>
      <c r="K85" s="1"/>
      <c r="L85" s="1"/>
      <c r="M85" s="1"/>
      <c r="N85" s="1"/>
      <c r="O85" s="1"/>
    </row>
    <row r="86" spans="1:23" x14ac:dyDescent="0.2">
      <c r="C86" s="1"/>
      <c r="D86" s="1"/>
      <c r="E86" s="1"/>
      <c r="F86" s="1"/>
      <c r="G86" s="1"/>
      <c r="H86" s="1"/>
      <c r="I86" s="1"/>
      <c r="J86" s="1"/>
      <c r="K86" s="1"/>
      <c r="L86" s="1"/>
      <c r="M86" s="1"/>
      <c r="N86" s="1"/>
      <c r="O86" s="1"/>
    </row>
    <row r="87" spans="1:23" x14ac:dyDescent="0.2">
      <c r="C87" s="1"/>
      <c r="D87" s="1"/>
      <c r="E87" s="1"/>
      <c r="F87" s="1"/>
      <c r="G87" s="1"/>
      <c r="H87" s="1"/>
      <c r="I87" s="1"/>
      <c r="J87" s="1"/>
      <c r="K87" s="1"/>
      <c r="L87" s="1"/>
      <c r="M87" s="1"/>
      <c r="N87" s="1"/>
      <c r="O87" s="1"/>
    </row>
    <row r="88" spans="1:23" x14ac:dyDescent="0.2">
      <c r="C88" s="1"/>
      <c r="D88" s="1"/>
      <c r="E88" s="1"/>
      <c r="F88" s="1"/>
      <c r="G88" s="1"/>
      <c r="H88" s="1"/>
      <c r="I88" s="1"/>
      <c r="J88" s="1"/>
      <c r="K88" s="1"/>
      <c r="L88" s="1"/>
      <c r="M88" s="1"/>
      <c r="N88" s="1"/>
      <c r="O88" s="1"/>
    </row>
    <row r="89" spans="1:23" x14ac:dyDescent="0.2">
      <c r="C89" s="1"/>
      <c r="D89" s="1"/>
      <c r="E89" s="1"/>
      <c r="F89" s="1"/>
      <c r="G89" s="1"/>
      <c r="H89" s="1"/>
      <c r="I89" s="1"/>
      <c r="J89" s="1"/>
      <c r="K89" s="1"/>
      <c r="L89" s="1"/>
      <c r="M89" s="1"/>
      <c r="N89" s="1"/>
      <c r="O89" s="1"/>
    </row>
    <row r="90" spans="1:23" x14ac:dyDescent="0.2">
      <c r="C90" s="1"/>
      <c r="D90" s="1"/>
      <c r="E90" s="1"/>
      <c r="F90" s="1"/>
      <c r="G90" s="1"/>
      <c r="H90" s="1"/>
      <c r="I90" s="1"/>
      <c r="J90" s="1"/>
      <c r="K90" s="1"/>
      <c r="L90" s="1"/>
      <c r="M90" s="1"/>
      <c r="N90" s="1"/>
      <c r="O90" s="1"/>
    </row>
    <row r="91" spans="1:23" x14ac:dyDescent="0.2">
      <c r="C91" s="1"/>
      <c r="D91" s="1"/>
      <c r="E91" s="1"/>
      <c r="F91" s="1"/>
      <c r="G91" s="1"/>
      <c r="H91" s="1"/>
      <c r="I91" s="1"/>
      <c r="J91" s="1"/>
      <c r="K91" s="1"/>
      <c r="L91" s="1"/>
      <c r="M91" s="1"/>
      <c r="N91" s="1"/>
      <c r="O91" s="1"/>
    </row>
    <row r="92" spans="1:23" x14ac:dyDescent="0.2">
      <c r="C92" s="1"/>
      <c r="D92" s="1"/>
      <c r="E92" s="1"/>
      <c r="F92" s="1"/>
      <c r="G92" s="1"/>
      <c r="H92" s="1"/>
      <c r="I92" s="1"/>
      <c r="J92" s="1"/>
      <c r="K92" s="1"/>
      <c r="L92" s="1"/>
      <c r="M92" s="1"/>
      <c r="N92" s="1"/>
      <c r="O92" s="1"/>
    </row>
    <row r="93" spans="1:23" x14ac:dyDescent="0.2">
      <c r="C93" s="1"/>
      <c r="D93" s="1"/>
      <c r="E93" s="1"/>
      <c r="F93" s="1"/>
      <c r="G93" s="1"/>
      <c r="H93" s="1"/>
      <c r="I93" s="1"/>
      <c r="J93" s="1"/>
      <c r="K93" s="1"/>
      <c r="L93" s="1"/>
      <c r="M93" s="1"/>
      <c r="N93" s="1"/>
      <c r="O93" s="1"/>
    </row>
    <row r="94" spans="1:23" x14ac:dyDescent="0.2">
      <c r="C94" s="1"/>
      <c r="D94" s="1"/>
      <c r="E94" s="1"/>
      <c r="F94" s="1"/>
      <c r="G94" s="1"/>
      <c r="H94" s="1"/>
      <c r="I94" s="1"/>
      <c r="J94" s="1"/>
      <c r="K94" s="1"/>
      <c r="L94" s="1"/>
      <c r="M94" s="1"/>
      <c r="N94" s="1"/>
      <c r="O94" s="1"/>
    </row>
    <row r="95" spans="1:23" x14ac:dyDescent="0.2">
      <c r="C95" s="1"/>
      <c r="D95" s="1"/>
      <c r="E95" s="1"/>
      <c r="F95" s="1"/>
      <c r="G95" s="1"/>
      <c r="H95" s="1"/>
      <c r="I95" s="1"/>
      <c r="J95" s="1"/>
      <c r="K95" s="1"/>
      <c r="L95" s="1"/>
      <c r="M95" s="1"/>
      <c r="N95" s="1"/>
      <c r="O95" s="1"/>
    </row>
    <row r="96" spans="1:23" x14ac:dyDescent="0.2">
      <c r="C96" s="1"/>
      <c r="D96" s="1"/>
      <c r="E96" s="1"/>
      <c r="F96" s="1"/>
      <c r="G96" s="1"/>
      <c r="H96" s="1"/>
      <c r="I96" s="1"/>
      <c r="J96" s="1"/>
      <c r="K96" s="1"/>
      <c r="L96" s="1"/>
      <c r="M96" s="1"/>
      <c r="N96" s="1"/>
      <c r="O96" s="1"/>
    </row>
    <row r="97" spans="3:15" x14ac:dyDescent="0.2">
      <c r="C97" s="1"/>
      <c r="D97" s="1"/>
      <c r="E97" s="1"/>
      <c r="F97" s="1"/>
      <c r="G97" s="1"/>
      <c r="H97" s="1"/>
      <c r="I97" s="1"/>
      <c r="J97" s="1"/>
      <c r="K97" s="1"/>
      <c r="L97" s="1"/>
      <c r="M97" s="1"/>
      <c r="N97" s="1"/>
      <c r="O97" s="1"/>
    </row>
    <row r="98" spans="3:15" x14ac:dyDescent="0.2">
      <c r="C98" s="1"/>
      <c r="D98" s="1"/>
      <c r="E98" s="1"/>
      <c r="F98" s="1"/>
      <c r="G98" s="1"/>
      <c r="H98" s="1"/>
      <c r="I98" s="1"/>
      <c r="J98" s="1"/>
      <c r="K98" s="1"/>
      <c r="L98" s="1"/>
      <c r="M98" s="1"/>
      <c r="N98" s="1"/>
      <c r="O98" s="1"/>
    </row>
    <row r="99" spans="3:15" x14ac:dyDescent="0.2">
      <c r="C99" s="1"/>
      <c r="D99" s="1"/>
      <c r="E99" s="1"/>
      <c r="F99" s="1"/>
      <c r="G99" s="1"/>
      <c r="H99" s="1"/>
      <c r="I99" s="1"/>
      <c r="J99" s="1"/>
      <c r="K99" s="1"/>
      <c r="L99" s="1"/>
      <c r="M99" s="1"/>
      <c r="N99" s="1"/>
      <c r="O99" s="1"/>
    </row>
    <row r="100" spans="3:15" x14ac:dyDescent="0.2">
      <c r="C100" s="1"/>
      <c r="D100" s="1"/>
      <c r="E100" s="1"/>
      <c r="F100" s="1"/>
      <c r="G100" s="1"/>
      <c r="H100" s="1"/>
      <c r="I100" s="1"/>
      <c r="J100" s="1"/>
      <c r="K100" s="1"/>
      <c r="L100" s="1"/>
      <c r="M100" s="1"/>
      <c r="N100" s="1"/>
      <c r="O100" s="1"/>
    </row>
    <row r="101" spans="3:15" x14ac:dyDescent="0.2">
      <c r="C101" s="1"/>
      <c r="D101" s="1"/>
      <c r="E101" s="1"/>
      <c r="F101" s="1"/>
      <c r="G101" s="1"/>
      <c r="H101" s="1"/>
      <c r="I101" s="1"/>
      <c r="J101" s="1"/>
      <c r="K101" s="1"/>
      <c r="L101" s="1"/>
      <c r="M101" s="1"/>
      <c r="N101" s="1"/>
      <c r="O101" s="1"/>
    </row>
    <row r="102" spans="3:15" x14ac:dyDescent="0.2">
      <c r="C102" s="1"/>
      <c r="D102" s="1"/>
      <c r="E102" s="1"/>
      <c r="F102" s="1"/>
      <c r="G102" s="1"/>
      <c r="H102" s="1"/>
      <c r="I102" s="1"/>
      <c r="J102" s="1"/>
      <c r="K102" s="1"/>
      <c r="L102" s="1"/>
      <c r="M102" s="1"/>
      <c r="N102" s="1"/>
      <c r="O102" s="1"/>
    </row>
    <row r="103" spans="3:15" x14ac:dyDescent="0.2">
      <c r="C103" s="1"/>
      <c r="D103" s="1"/>
      <c r="E103" s="1"/>
      <c r="F103" s="1"/>
      <c r="G103" s="1"/>
      <c r="H103" s="1"/>
      <c r="I103" s="1"/>
      <c r="J103" s="1"/>
      <c r="K103" s="1"/>
      <c r="L103" s="1"/>
      <c r="M103" s="1"/>
      <c r="N103" s="1"/>
      <c r="O103" s="1"/>
    </row>
    <row r="104" spans="3:15" x14ac:dyDescent="0.2">
      <c r="C104" s="1"/>
      <c r="D104" s="1"/>
      <c r="E104" s="1"/>
      <c r="F104" s="1"/>
      <c r="G104" s="1"/>
      <c r="H104" s="1"/>
      <c r="I104" s="1"/>
      <c r="J104" s="1"/>
      <c r="K104" s="1"/>
      <c r="L104" s="1"/>
      <c r="M104" s="1"/>
      <c r="N104" s="1"/>
      <c r="O104" s="1"/>
    </row>
    <row r="105" spans="3:15" x14ac:dyDescent="0.2">
      <c r="C105" s="1"/>
      <c r="D105" s="1"/>
      <c r="E105" s="1"/>
      <c r="F105" s="1"/>
      <c r="G105" s="1"/>
      <c r="H105" s="1"/>
      <c r="I105" s="1"/>
      <c r="J105" s="1"/>
      <c r="K105" s="1"/>
      <c r="L105" s="1"/>
      <c r="M105" s="1"/>
      <c r="N105" s="1"/>
      <c r="O105" s="1"/>
    </row>
    <row r="106" spans="3:15" x14ac:dyDescent="0.2">
      <c r="C106" s="1"/>
      <c r="D106" s="1"/>
      <c r="E106" s="1"/>
      <c r="F106" s="1"/>
      <c r="G106" s="1"/>
      <c r="H106" s="1"/>
      <c r="I106" s="1"/>
      <c r="J106" s="1"/>
      <c r="K106" s="1"/>
      <c r="L106" s="1"/>
      <c r="M106" s="1"/>
      <c r="N106" s="1"/>
      <c r="O106" s="1"/>
    </row>
    <row r="107" spans="3:15" x14ac:dyDescent="0.2">
      <c r="C107" s="1"/>
      <c r="D107" s="1"/>
      <c r="E107" s="1"/>
      <c r="F107" s="1"/>
      <c r="G107" s="1"/>
      <c r="H107" s="1"/>
      <c r="I107" s="1"/>
      <c r="J107" s="1"/>
      <c r="K107" s="1"/>
      <c r="L107" s="1"/>
      <c r="M107" s="1"/>
      <c r="N107" s="1"/>
      <c r="O107" s="1"/>
    </row>
    <row r="108" spans="3:15" x14ac:dyDescent="0.2">
      <c r="C108" s="1"/>
      <c r="D108" s="1"/>
      <c r="E108" s="1"/>
      <c r="F108" s="1"/>
      <c r="G108" s="1"/>
      <c r="H108" s="1"/>
      <c r="I108" s="1"/>
      <c r="J108" s="1"/>
      <c r="K108" s="1"/>
      <c r="L108" s="1"/>
      <c r="M108" s="1"/>
      <c r="N108" s="1"/>
      <c r="O108" s="1"/>
    </row>
    <row r="109" spans="3:15" x14ac:dyDescent="0.2">
      <c r="C109" s="1"/>
      <c r="D109" s="1"/>
      <c r="E109" s="1"/>
      <c r="F109" s="1"/>
      <c r="G109" s="1"/>
      <c r="H109" s="1"/>
      <c r="I109" s="1"/>
      <c r="J109" s="1"/>
      <c r="K109" s="1"/>
      <c r="L109" s="1"/>
      <c r="M109" s="1"/>
      <c r="N109" s="1"/>
      <c r="O109" s="1"/>
    </row>
    <row r="110" spans="3:15" x14ac:dyDescent="0.2">
      <c r="C110" s="1"/>
      <c r="D110" s="1"/>
      <c r="E110" s="1"/>
      <c r="F110" s="1"/>
      <c r="G110" s="1"/>
      <c r="H110" s="1"/>
      <c r="I110" s="1"/>
      <c r="J110" s="1"/>
      <c r="K110" s="1"/>
      <c r="L110" s="1"/>
      <c r="M110" s="1"/>
      <c r="N110" s="1"/>
      <c r="O110" s="1"/>
    </row>
    <row r="111" spans="3:15" x14ac:dyDescent="0.2">
      <c r="C111" s="1"/>
      <c r="D111" s="1"/>
      <c r="E111" s="1"/>
      <c r="F111" s="1"/>
      <c r="G111" s="1"/>
      <c r="H111" s="1"/>
      <c r="I111" s="1"/>
      <c r="J111" s="1"/>
      <c r="K111" s="1"/>
      <c r="L111" s="1"/>
      <c r="M111" s="1"/>
      <c r="N111" s="1"/>
      <c r="O111" s="1"/>
    </row>
    <row r="112" spans="3:15" x14ac:dyDescent="0.2">
      <c r="C112" s="1"/>
      <c r="D112" s="1"/>
      <c r="E112" s="1"/>
      <c r="F112" s="1"/>
      <c r="G112" s="1"/>
      <c r="H112" s="1"/>
      <c r="I112" s="1"/>
      <c r="J112" s="1"/>
      <c r="K112" s="1"/>
      <c r="L112" s="1"/>
      <c r="M112" s="1"/>
      <c r="N112" s="1"/>
      <c r="O112" s="1"/>
    </row>
  </sheetData>
  <mergeCells count="97">
    <mergeCell ref="B80:D80"/>
    <mergeCell ref="B81:D81"/>
    <mergeCell ref="B82:C82"/>
    <mergeCell ref="D82:E82"/>
    <mergeCell ref="B72:M72"/>
    <mergeCell ref="B73:M73"/>
    <mergeCell ref="B75:M75"/>
    <mergeCell ref="B76:M76"/>
    <mergeCell ref="B78:C78"/>
    <mergeCell ref="D78:E78"/>
    <mergeCell ref="F32:I32"/>
    <mergeCell ref="C33:E33"/>
    <mergeCell ref="F33:I33"/>
    <mergeCell ref="C34:E34"/>
    <mergeCell ref="F34:I34"/>
    <mergeCell ref="J69:K69"/>
    <mergeCell ref="C57:L57"/>
    <mergeCell ref="C58:L58"/>
    <mergeCell ref="J62:K62"/>
    <mergeCell ref="J64:L64"/>
    <mergeCell ref="B68:I68"/>
    <mergeCell ref="B69:I69"/>
    <mergeCell ref="J59:L59"/>
    <mergeCell ref="B63:I63"/>
    <mergeCell ref="B62:I62"/>
    <mergeCell ref="B67:I67"/>
    <mergeCell ref="J63:K63"/>
    <mergeCell ref="J67:K67"/>
    <mergeCell ref="C49:E49"/>
    <mergeCell ref="F49:I49"/>
    <mergeCell ref="C50:E50"/>
    <mergeCell ref="F50:I50"/>
    <mergeCell ref="J68:K68"/>
    <mergeCell ref="B54:L54"/>
    <mergeCell ref="C56:L56"/>
    <mergeCell ref="C55:L55"/>
    <mergeCell ref="F39:I39"/>
    <mergeCell ref="C40:E40"/>
    <mergeCell ref="F40:I40"/>
    <mergeCell ref="C48:E48"/>
    <mergeCell ref="F48:I48"/>
    <mergeCell ref="C42:E42"/>
    <mergeCell ref="F42:I42"/>
    <mergeCell ref="B46:I46"/>
    <mergeCell ref="C47:E47"/>
    <mergeCell ref="F47:I47"/>
    <mergeCell ref="C45:M45"/>
    <mergeCell ref="C41:E41"/>
    <mergeCell ref="F41:I41"/>
    <mergeCell ref="B30:I30"/>
    <mergeCell ref="C24:E24"/>
    <mergeCell ref="F24:I24"/>
    <mergeCell ref="C25:E25"/>
    <mergeCell ref="F25:I25"/>
    <mergeCell ref="C26:E26"/>
    <mergeCell ref="F26:I26"/>
    <mergeCell ref="C31:E31"/>
    <mergeCell ref="F31:I31"/>
    <mergeCell ref="C32:E32"/>
    <mergeCell ref="C29:M29"/>
    <mergeCell ref="C37:M37"/>
    <mergeCell ref="B38:I38"/>
    <mergeCell ref="C39:E39"/>
    <mergeCell ref="B21:I21"/>
    <mergeCell ref="C22:E22"/>
    <mergeCell ref="F22:I22"/>
    <mergeCell ref="C23:E23"/>
    <mergeCell ref="F23:I23"/>
    <mergeCell ref="L17:M17"/>
    <mergeCell ref="C20:M20"/>
    <mergeCell ref="B2:M2"/>
    <mergeCell ref="G4:L4"/>
    <mergeCell ref="G6:I6"/>
    <mergeCell ref="K6:L6"/>
    <mergeCell ref="G10:L10"/>
    <mergeCell ref="G12:L12"/>
    <mergeCell ref="B15:M15"/>
    <mergeCell ref="B16:E16"/>
    <mergeCell ref="F16:G16"/>
    <mergeCell ref="H16:I16"/>
    <mergeCell ref="J16:K16"/>
    <mergeCell ref="J70:L70"/>
    <mergeCell ref="B1:M1"/>
    <mergeCell ref="J27:L27"/>
    <mergeCell ref="J35:L35"/>
    <mergeCell ref="J43:L43"/>
    <mergeCell ref="J51:L51"/>
    <mergeCell ref="F18:G18"/>
    <mergeCell ref="H18:I18"/>
    <mergeCell ref="J18:K18"/>
    <mergeCell ref="L18:M18"/>
    <mergeCell ref="B18:E18"/>
    <mergeCell ref="L16:M16"/>
    <mergeCell ref="B17:E17"/>
    <mergeCell ref="F17:G17"/>
    <mergeCell ref="H17:I17"/>
    <mergeCell ref="J17:K17"/>
  </mergeCells>
  <printOptions horizontalCentered="1"/>
  <pageMargins left="0.19685039370078741" right="0.19685039370078741" top="0.39370078740157483" bottom="0.59055118110236227" header="0.11811023622047245" footer="0.39370078740157483"/>
  <pageSetup paperSize="9" scale="39" fitToHeight="2" orientation="portrait" r:id="rId1"/>
  <headerFooter alignWithMargins="0">
    <oddFooter>&amp;RPagina &amp;P di &amp;N</oddFooter>
  </headerFooter>
  <rowBreaks count="1" manualBreakCount="1">
    <brk id="43" min="1"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82"/>
  <sheetViews>
    <sheetView showGridLines="0" tabSelected="1" topLeftCell="A64" zoomScale="70" zoomScaleNormal="70" zoomScaleSheetLayoutView="70" zoomScalePageLayoutView="90" workbookViewId="0">
      <selection activeCell="A45" sqref="A45:XFD45"/>
    </sheetView>
  </sheetViews>
  <sheetFormatPr defaultRowHeight="12.75" outlineLevelCol="1" x14ac:dyDescent="0.2"/>
  <cols>
    <col min="1" max="1" width="4.5703125" style="1" customWidth="1"/>
    <col min="2" max="3" width="5.7109375" style="1" customWidth="1"/>
    <col min="4" max="4" width="10.7109375" customWidth="1"/>
    <col min="5" max="5" width="20.7109375" customWidth="1"/>
    <col min="6" max="9" width="20.7109375" customWidth="1" outlineLevel="1"/>
    <col min="10" max="13" width="20.7109375" customWidth="1"/>
    <col min="16" max="24" width="9.140625" style="1"/>
  </cols>
  <sheetData>
    <row r="1" spans="1:22" s="23" customFormat="1" ht="39.950000000000003" customHeight="1" x14ac:dyDescent="0.2">
      <c r="A1" s="22"/>
      <c r="B1" s="195" t="s">
        <v>364</v>
      </c>
      <c r="C1" s="196"/>
      <c r="D1" s="196"/>
      <c r="E1" s="196"/>
      <c r="F1" s="196"/>
      <c r="G1" s="196"/>
      <c r="H1" s="196"/>
      <c r="I1" s="196"/>
      <c r="J1" s="196"/>
      <c r="K1" s="196"/>
      <c r="L1" s="196"/>
      <c r="M1" s="197"/>
      <c r="N1" s="22"/>
      <c r="O1" s="22"/>
      <c r="P1" s="22"/>
      <c r="Q1" s="22"/>
      <c r="R1" s="22"/>
      <c r="S1" s="22"/>
      <c r="T1" s="22"/>
      <c r="U1" s="22"/>
      <c r="V1" s="22"/>
    </row>
    <row r="2" spans="1:22" s="23" customFormat="1" ht="39.950000000000003" customHeight="1" x14ac:dyDescent="0.2">
      <c r="A2" s="22"/>
      <c r="B2" s="170" t="s">
        <v>340</v>
      </c>
      <c r="C2" s="171"/>
      <c r="D2" s="171"/>
      <c r="E2" s="171"/>
      <c r="F2" s="171"/>
      <c r="G2" s="171"/>
      <c r="H2" s="171"/>
      <c r="I2" s="171"/>
      <c r="J2" s="171"/>
      <c r="K2" s="171"/>
      <c r="L2" s="171"/>
      <c r="M2" s="172"/>
      <c r="N2" s="22"/>
      <c r="O2" s="22"/>
      <c r="P2" s="22"/>
      <c r="Q2" s="22"/>
      <c r="R2" s="22"/>
      <c r="S2" s="22"/>
      <c r="T2" s="22"/>
      <c r="U2" s="22"/>
      <c r="V2" s="22"/>
    </row>
    <row r="3" spans="1:22" s="23" customFormat="1" ht="20.100000000000001" customHeight="1" x14ac:dyDescent="0.2">
      <c r="A3" s="22"/>
      <c r="B3" s="55"/>
      <c r="C3" s="56"/>
      <c r="D3" s="56"/>
      <c r="E3" s="56"/>
      <c r="F3" s="56"/>
      <c r="G3" s="56"/>
      <c r="H3" s="56"/>
      <c r="I3" s="56"/>
      <c r="J3" s="56"/>
      <c r="K3" s="56"/>
      <c r="L3" s="56"/>
      <c r="M3" s="57"/>
      <c r="N3" s="22"/>
      <c r="O3" s="22"/>
      <c r="P3" s="22"/>
      <c r="Q3" s="22"/>
      <c r="R3" s="22"/>
      <c r="S3" s="22"/>
      <c r="T3" s="22"/>
      <c r="U3" s="22"/>
      <c r="V3" s="22"/>
    </row>
    <row r="4" spans="1:22" s="23" customFormat="1" ht="35.1" customHeight="1" x14ac:dyDescent="0.2">
      <c r="A4" s="22"/>
      <c r="B4" s="58"/>
      <c r="C4" s="22"/>
      <c r="D4" s="63" t="s">
        <v>0</v>
      </c>
      <c r="E4" s="45"/>
      <c r="F4" s="45"/>
      <c r="G4" s="223"/>
      <c r="H4" s="224"/>
      <c r="I4" s="224"/>
      <c r="J4" s="224"/>
      <c r="K4" s="224"/>
      <c r="L4" s="225"/>
      <c r="M4" s="59"/>
      <c r="N4" s="22"/>
      <c r="O4" s="22"/>
      <c r="P4" s="22"/>
      <c r="Q4" s="22"/>
      <c r="R4" s="22"/>
      <c r="S4" s="22"/>
      <c r="T4" s="22"/>
    </row>
    <row r="5" spans="1:22" s="23" customFormat="1" ht="20.25" x14ac:dyDescent="0.2">
      <c r="A5" s="22"/>
      <c r="B5" s="58"/>
      <c r="C5" s="22"/>
      <c r="D5" s="64"/>
      <c r="E5" s="46"/>
      <c r="F5" s="46"/>
      <c r="G5" s="46"/>
      <c r="H5" s="46"/>
      <c r="I5" s="46"/>
      <c r="J5" s="46"/>
      <c r="K5" s="22"/>
      <c r="L5" s="22"/>
      <c r="M5" s="59"/>
      <c r="N5" s="22"/>
      <c r="O5" s="22"/>
      <c r="P5" s="22"/>
      <c r="Q5" s="22"/>
      <c r="R5" s="22"/>
      <c r="S5" s="22"/>
      <c r="T5" s="22"/>
    </row>
    <row r="6" spans="1:22" s="23" customFormat="1" ht="35.1" customHeight="1" x14ac:dyDescent="0.2">
      <c r="A6" s="22"/>
      <c r="B6" s="58"/>
      <c r="C6" s="22"/>
      <c r="D6" s="63" t="s">
        <v>1</v>
      </c>
      <c r="E6" s="45"/>
      <c r="F6" s="45"/>
      <c r="G6" s="221"/>
      <c r="H6" s="221"/>
      <c r="I6" s="221"/>
      <c r="J6" s="65" t="s">
        <v>10</v>
      </c>
      <c r="K6" s="221"/>
      <c r="L6" s="221"/>
      <c r="M6" s="59"/>
      <c r="N6" s="22"/>
      <c r="O6" s="22"/>
      <c r="P6" s="22"/>
      <c r="Q6" s="22"/>
      <c r="R6" s="22"/>
      <c r="S6" s="22"/>
      <c r="T6" s="22"/>
    </row>
    <row r="7" spans="1:22" s="23" customFormat="1" ht="20.25" x14ac:dyDescent="0.2">
      <c r="A7" s="22"/>
      <c r="B7" s="58"/>
      <c r="C7" s="22"/>
      <c r="D7" s="64"/>
      <c r="E7" s="46"/>
      <c r="F7" s="46"/>
      <c r="G7" s="46"/>
      <c r="H7" s="46"/>
      <c r="I7" s="46"/>
      <c r="J7" s="46"/>
      <c r="K7" s="22"/>
      <c r="L7" s="22"/>
      <c r="M7" s="59"/>
      <c r="N7" s="22"/>
      <c r="O7" s="22"/>
      <c r="P7" s="22"/>
      <c r="Q7" s="22"/>
      <c r="R7" s="22"/>
      <c r="S7" s="22"/>
      <c r="T7" s="22"/>
    </row>
    <row r="8" spans="1:22" s="23" customFormat="1" ht="35.1" customHeight="1" x14ac:dyDescent="0.2">
      <c r="A8" s="22"/>
      <c r="B8" s="58"/>
      <c r="C8" s="22"/>
      <c r="D8" s="63" t="s">
        <v>2</v>
      </c>
      <c r="E8" s="45"/>
      <c r="F8" s="45"/>
      <c r="G8" s="60"/>
      <c r="H8" s="61"/>
      <c r="I8" s="61"/>
      <c r="J8" s="61"/>
      <c r="K8" s="61"/>
      <c r="L8" s="62"/>
      <c r="M8" s="59"/>
      <c r="N8" s="22"/>
      <c r="O8" s="22"/>
      <c r="P8" s="22"/>
      <c r="Q8" s="22"/>
      <c r="R8" s="22"/>
      <c r="S8" s="22"/>
      <c r="T8" s="22"/>
    </row>
    <row r="9" spans="1:22" s="23" customFormat="1" ht="20.25" x14ac:dyDescent="0.2">
      <c r="A9" s="22"/>
      <c r="B9" s="58"/>
      <c r="C9" s="22"/>
      <c r="D9" s="64"/>
      <c r="E9" s="46"/>
      <c r="F9" s="46"/>
      <c r="G9" s="46"/>
      <c r="H9" s="46"/>
      <c r="I9" s="46"/>
      <c r="J9" s="46"/>
      <c r="K9" s="22"/>
      <c r="L9" s="22"/>
      <c r="M9" s="59"/>
      <c r="N9" s="22"/>
      <c r="O9" s="22"/>
      <c r="P9" s="22"/>
      <c r="Q9" s="22"/>
      <c r="R9" s="22"/>
      <c r="S9" s="22"/>
      <c r="T9" s="22"/>
    </row>
    <row r="10" spans="1:22" s="23" customFormat="1" ht="35.1" customHeight="1" x14ac:dyDescent="0.2">
      <c r="A10" s="22"/>
      <c r="B10" s="58"/>
      <c r="C10" s="22"/>
      <c r="D10" s="63" t="s">
        <v>16</v>
      </c>
      <c r="E10" s="45"/>
      <c r="F10" s="45"/>
      <c r="G10" s="223"/>
      <c r="H10" s="224"/>
      <c r="I10" s="224"/>
      <c r="J10" s="224"/>
      <c r="K10" s="224"/>
      <c r="L10" s="225"/>
      <c r="M10" s="59"/>
      <c r="N10" s="22"/>
      <c r="O10" s="22"/>
      <c r="P10" s="22"/>
      <c r="Q10" s="22"/>
      <c r="R10" s="22"/>
      <c r="S10" s="22"/>
      <c r="T10" s="22"/>
    </row>
    <row r="11" spans="1:22" s="23" customFormat="1" ht="20.25" x14ac:dyDescent="0.2">
      <c r="A11" s="22"/>
      <c r="B11" s="58"/>
      <c r="C11" s="22"/>
      <c r="D11" s="64"/>
      <c r="E11" s="46"/>
      <c r="F11" s="46"/>
      <c r="G11" s="46"/>
      <c r="H11" s="46"/>
      <c r="I11" s="46"/>
      <c r="J11" s="46"/>
      <c r="K11" s="22"/>
      <c r="L11" s="22"/>
      <c r="M11" s="59"/>
      <c r="N11" s="22"/>
      <c r="O11" s="22"/>
      <c r="P11" s="47"/>
      <c r="Q11" s="22"/>
      <c r="R11" s="22"/>
      <c r="S11" s="22"/>
      <c r="T11" s="22"/>
    </row>
    <row r="12" spans="1:22" s="23" customFormat="1" ht="35.1" customHeight="1" x14ac:dyDescent="0.2">
      <c r="A12" s="22"/>
      <c r="B12" s="58"/>
      <c r="C12" s="22"/>
      <c r="D12" s="63" t="s">
        <v>3</v>
      </c>
      <c r="E12" s="45"/>
      <c r="F12" s="45"/>
      <c r="G12" s="223"/>
      <c r="H12" s="224"/>
      <c r="I12" s="224"/>
      <c r="J12" s="224"/>
      <c r="K12" s="224"/>
      <c r="L12" s="225"/>
      <c r="M12" s="59"/>
      <c r="N12" s="22"/>
      <c r="O12" s="22"/>
      <c r="P12" s="22"/>
      <c r="Q12" s="47"/>
      <c r="R12" s="22"/>
      <c r="S12" s="22"/>
      <c r="T12" s="22"/>
    </row>
    <row r="13" spans="1:22" ht="15.75" x14ac:dyDescent="0.25">
      <c r="B13" s="78"/>
      <c r="C13" s="80"/>
      <c r="D13" s="94"/>
      <c r="E13" s="94"/>
      <c r="F13" s="94"/>
      <c r="G13" s="94"/>
      <c r="H13" s="94"/>
      <c r="I13" s="95"/>
      <c r="J13" s="231"/>
      <c r="K13" s="231"/>
      <c r="L13" s="231"/>
      <c r="M13" s="232"/>
      <c r="N13" s="1"/>
      <c r="O13" s="1"/>
    </row>
    <row r="14" spans="1:22" ht="15.75" x14ac:dyDescent="0.25">
      <c r="C14" s="12"/>
      <c r="D14" s="12"/>
      <c r="E14" s="12"/>
      <c r="F14" s="12"/>
      <c r="G14" s="12"/>
      <c r="H14" s="12"/>
      <c r="I14" s="2"/>
      <c r="K14" s="44"/>
      <c r="L14" s="44"/>
      <c r="M14" s="44"/>
      <c r="N14" s="1"/>
      <c r="O14" s="1"/>
    </row>
    <row r="15" spans="1:22" s="23" customFormat="1" ht="30" customHeight="1" x14ac:dyDescent="0.2">
      <c r="A15" s="22"/>
      <c r="B15" s="198" t="s">
        <v>332</v>
      </c>
      <c r="C15" s="199"/>
      <c r="D15" s="199"/>
      <c r="E15" s="199"/>
      <c r="F15" s="199"/>
      <c r="G15" s="199"/>
      <c r="H15" s="199"/>
      <c r="I15" s="199"/>
      <c r="J15" s="199"/>
      <c r="K15" s="199"/>
      <c r="L15" s="199"/>
      <c r="M15" s="200"/>
      <c r="N15" s="22"/>
      <c r="O15" s="22"/>
      <c r="P15" s="22"/>
      <c r="Q15" s="22"/>
      <c r="R15" s="22"/>
      <c r="S15" s="22"/>
      <c r="T15" s="22"/>
      <c r="U15" s="22"/>
    </row>
    <row r="16" spans="1:22" s="23" customFormat="1" ht="30" customHeight="1" x14ac:dyDescent="0.2">
      <c r="A16" s="22"/>
      <c r="B16" s="178" t="s">
        <v>17</v>
      </c>
      <c r="C16" s="178"/>
      <c r="D16" s="178"/>
      <c r="E16" s="178"/>
      <c r="F16" s="181" t="s">
        <v>19</v>
      </c>
      <c r="G16" s="182"/>
      <c r="H16" s="181" t="s">
        <v>21</v>
      </c>
      <c r="I16" s="182"/>
      <c r="J16" s="181" t="s">
        <v>23</v>
      </c>
      <c r="K16" s="182"/>
      <c r="L16" s="178" t="s">
        <v>25</v>
      </c>
      <c r="M16" s="178"/>
      <c r="N16" s="22"/>
      <c r="O16" s="22"/>
      <c r="P16" s="22"/>
      <c r="Q16" s="22"/>
      <c r="R16" s="22"/>
      <c r="S16" s="22"/>
      <c r="T16" s="22"/>
      <c r="U16" s="22"/>
    </row>
    <row r="17" spans="1:24" s="23" customFormat="1" ht="35.1" customHeight="1" x14ac:dyDescent="0.2">
      <c r="A17" s="22"/>
      <c r="B17" s="228" t="s">
        <v>18</v>
      </c>
      <c r="C17" s="228"/>
      <c r="D17" s="228"/>
      <c r="E17" s="228"/>
      <c r="F17" s="228" t="s">
        <v>20</v>
      </c>
      <c r="G17" s="228"/>
      <c r="H17" s="228" t="s">
        <v>22</v>
      </c>
      <c r="I17" s="228"/>
      <c r="J17" s="228" t="s">
        <v>24</v>
      </c>
      <c r="K17" s="228"/>
      <c r="L17" s="228" t="s">
        <v>26</v>
      </c>
      <c r="M17" s="228"/>
      <c r="N17" s="22"/>
      <c r="O17" s="22"/>
      <c r="P17" s="22"/>
      <c r="Q17" s="22"/>
      <c r="R17" s="22"/>
      <c r="S17" s="22"/>
      <c r="T17" s="22"/>
      <c r="U17" s="22"/>
    </row>
    <row r="18" spans="1:24" s="23" customFormat="1" ht="30" customHeight="1" x14ac:dyDescent="0.2">
      <c r="A18" s="22"/>
      <c r="B18" s="226" t="s">
        <v>31</v>
      </c>
      <c r="C18" s="226"/>
      <c r="D18" s="226"/>
      <c r="E18" s="226"/>
      <c r="F18" s="226" t="s">
        <v>30</v>
      </c>
      <c r="G18" s="226"/>
      <c r="H18" s="226" t="s">
        <v>29</v>
      </c>
      <c r="I18" s="226"/>
      <c r="J18" s="227" t="s">
        <v>28</v>
      </c>
      <c r="K18" s="227"/>
      <c r="L18" s="226" t="s">
        <v>27</v>
      </c>
      <c r="M18" s="226"/>
      <c r="N18" s="22"/>
      <c r="O18" s="22"/>
      <c r="P18" s="22"/>
      <c r="Q18" s="22"/>
      <c r="R18" s="22"/>
      <c r="S18" s="22"/>
      <c r="T18" s="22"/>
      <c r="U18" s="22"/>
    </row>
    <row r="19" spans="1:24" s="22" customFormat="1" ht="30" customHeight="1" x14ac:dyDescent="0.2"/>
    <row r="20" spans="1:24" s="23" customFormat="1" ht="30" customHeight="1" x14ac:dyDescent="0.2">
      <c r="A20" s="22"/>
      <c r="B20" s="85" t="s">
        <v>299</v>
      </c>
      <c r="C20" s="174" t="s">
        <v>343</v>
      </c>
      <c r="D20" s="174"/>
      <c r="E20" s="174"/>
      <c r="F20" s="174"/>
      <c r="G20" s="174"/>
      <c r="H20" s="174"/>
      <c r="I20" s="174"/>
      <c r="J20" s="174"/>
      <c r="K20" s="174"/>
      <c r="L20" s="174"/>
      <c r="M20" s="175"/>
      <c r="N20" s="22"/>
      <c r="O20" s="22"/>
      <c r="P20" s="22"/>
      <c r="Q20" s="22"/>
      <c r="R20" s="22"/>
      <c r="S20" s="22"/>
      <c r="T20" s="22"/>
      <c r="U20" s="22"/>
      <c r="V20" s="22"/>
    </row>
    <row r="21" spans="1:24" s="49" customFormat="1" ht="35.1" customHeight="1" x14ac:dyDescent="0.2">
      <c r="A21" s="48"/>
      <c r="B21" s="173" t="s">
        <v>4</v>
      </c>
      <c r="C21" s="173"/>
      <c r="D21" s="173"/>
      <c r="E21" s="173"/>
      <c r="F21" s="173"/>
      <c r="G21" s="173"/>
      <c r="H21" s="173"/>
      <c r="I21" s="173"/>
      <c r="J21" s="7" t="s">
        <v>35</v>
      </c>
      <c r="K21" s="7" t="s">
        <v>32</v>
      </c>
      <c r="L21" s="7" t="s">
        <v>33</v>
      </c>
      <c r="M21" s="7" t="s">
        <v>34</v>
      </c>
      <c r="N21" s="22"/>
      <c r="O21" s="22"/>
      <c r="P21" s="22"/>
      <c r="Q21" s="22"/>
      <c r="R21" s="22"/>
      <c r="S21" s="22"/>
      <c r="T21" s="22"/>
      <c r="U21" s="48"/>
      <c r="V21" s="48"/>
    </row>
    <row r="22" spans="1:24" s="23" customFormat="1" ht="81.75" customHeight="1" x14ac:dyDescent="0.2">
      <c r="A22" s="22"/>
      <c r="B22" s="84" t="s">
        <v>290</v>
      </c>
      <c r="C22" s="217" t="s">
        <v>341</v>
      </c>
      <c r="D22" s="217"/>
      <c r="E22" s="218"/>
      <c r="F22" s="184" t="s">
        <v>344</v>
      </c>
      <c r="G22" s="185"/>
      <c r="H22" s="185"/>
      <c r="I22" s="186"/>
      <c r="J22" s="70">
        <v>20</v>
      </c>
      <c r="K22" s="70"/>
      <c r="L22" s="71">
        <v>20</v>
      </c>
      <c r="M22" s="72">
        <f>(L22*J22)/SUM($J$22:$J$26)</f>
        <v>4</v>
      </c>
      <c r="N22" s="48"/>
      <c r="O22" s="48"/>
      <c r="P22" s="48"/>
      <c r="Q22" s="48"/>
      <c r="R22" s="48"/>
      <c r="S22" s="22"/>
      <c r="T22" s="22"/>
      <c r="U22" s="22"/>
      <c r="V22" s="22"/>
    </row>
    <row r="23" spans="1:24" s="23" customFormat="1" ht="81.75" customHeight="1" x14ac:dyDescent="0.2">
      <c r="A23" s="22"/>
      <c r="B23" s="84" t="s">
        <v>291</v>
      </c>
      <c r="C23" s="217" t="s">
        <v>342</v>
      </c>
      <c r="D23" s="217"/>
      <c r="E23" s="218"/>
      <c r="F23" s="184" t="s">
        <v>125</v>
      </c>
      <c r="G23" s="185"/>
      <c r="H23" s="185"/>
      <c r="I23" s="186"/>
      <c r="J23" s="70">
        <v>25</v>
      </c>
      <c r="K23" s="70"/>
      <c r="L23" s="71">
        <v>20</v>
      </c>
      <c r="M23" s="72">
        <f>(L23*J23)/SUM($J$22:$J$26)</f>
        <v>5</v>
      </c>
      <c r="N23" s="48"/>
      <c r="O23" s="48"/>
      <c r="P23" s="48"/>
      <c r="Q23" s="48"/>
      <c r="R23" s="48"/>
      <c r="S23" s="22"/>
      <c r="T23" s="22"/>
      <c r="U23" s="22"/>
      <c r="V23" s="22"/>
    </row>
    <row r="24" spans="1:24" s="23" customFormat="1" ht="81.75" customHeight="1" x14ac:dyDescent="0.2">
      <c r="A24" s="22"/>
      <c r="B24" s="84" t="s">
        <v>292</v>
      </c>
      <c r="C24" s="217" t="s">
        <v>296</v>
      </c>
      <c r="D24" s="217"/>
      <c r="E24" s="218"/>
      <c r="F24" s="184" t="s">
        <v>126</v>
      </c>
      <c r="G24" s="185"/>
      <c r="H24" s="185"/>
      <c r="I24" s="186"/>
      <c r="J24" s="70">
        <v>20</v>
      </c>
      <c r="K24" s="70"/>
      <c r="L24" s="71">
        <v>20</v>
      </c>
      <c r="M24" s="72">
        <f>(L24*J24)/SUM($J$22:$J$26)</f>
        <v>4</v>
      </c>
      <c r="N24" s="48"/>
      <c r="O24" s="48"/>
      <c r="P24" s="48"/>
      <c r="Q24" s="48"/>
      <c r="R24" s="48"/>
      <c r="S24" s="22"/>
      <c r="T24" s="22"/>
      <c r="U24" s="22"/>
      <c r="V24" s="22"/>
    </row>
    <row r="25" spans="1:24" s="23" customFormat="1" ht="81.75" customHeight="1" x14ac:dyDescent="0.2">
      <c r="A25" s="22"/>
      <c r="B25" s="84" t="s">
        <v>293</v>
      </c>
      <c r="C25" s="217" t="s">
        <v>334</v>
      </c>
      <c r="D25" s="217"/>
      <c r="E25" s="218"/>
      <c r="F25" s="184" t="s">
        <v>345</v>
      </c>
      <c r="G25" s="185"/>
      <c r="H25" s="185"/>
      <c r="I25" s="186"/>
      <c r="J25" s="70">
        <v>20</v>
      </c>
      <c r="K25" s="70"/>
      <c r="L25" s="71">
        <v>20</v>
      </c>
      <c r="M25" s="72">
        <f>(L25*J25)/SUM($J$22:$J$26)</f>
        <v>4</v>
      </c>
      <c r="N25" s="48"/>
      <c r="O25" s="48"/>
      <c r="P25" s="48"/>
      <c r="Q25" s="48"/>
      <c r="R25" s="48"/>
      <c r="S25" s="22"/>
      <c r="T25" s="22"/>
      <c r="U25" s="22"/>
      <c r="V25" s="22"/>
    </row>
    <row r="26" spans="1:24" s="23" customFormat="1" ht="81.75" customHeight="1" x14ac:dyDescent="0.2">
      <c r="A26" s="22"/>
      <c r="B26" s="84" t="s">
        <v>330</v>
      </c>
      <c r="C26" s="217" t="s">
        <v>297</v>
      </c>
      <c r="D26" s="217"/>
      <c r="E26" s="218"/>
      <c r="F26" s="184" t="s">
        <v>346</v>
      </c>
      <c r="G26" s="185"/>
      <c r="H26" s="185"/>
      <c r="I26" s="186"/>
      <c r="J26" s="70">
        <v>15</v>
      </c>
      <c r="K26" s="70"/>
      <c r="L26" s="71">
        <v>20</v>
      </c>
      <c r="M26" s="72">
        <f>(L26*J26)/SUM($J$22:$J$26)</f>
        <v>3</v>
      </c>
      <c r="N26" s="48"/>
      <c r="O26" s="48"/>
      <c r="P26" s="48"/>
      <c r="Q26" s="48"/>
      <c r="R26" s="48"/>
      <c r="S26" s="22"/>
      <c r="T26" s="22"/>
      <c r="U26" s="22"/>
      <c r="V26" s="22"/>
    </row>
    <row r="27" spans="1:24" s="22" customFormat="1" ht="39.950000000000003" customHeight="1" x14ac:dyDescent="0.2">
      <c r="D27" s="46"/>
      <c r="E27" s="46"/>
      <c r="F27" s="46"/>
      <c r="G27" s="46"/>
      <c r="H27" s="46"/>
      <c r="I27" s="46"/>
      <c r="J27" s="173" t="s">
        <v>5</v>
      </c>
      <c r="K27" s="173"/>
      <c r="L27" s="173"/>
      <c r="M27" s="72">
        <f>SUM(M22:M26)</f>
        <v>20</v>
      </c>
    </row>
    <row r="28" spans="1:24" ht="30" customHeight="1" x14ac:dyDescent="0.2">
      <c r="D28" s="1"/>
      <c r="E28" s="1"/>
      <c r="F28" s="1"/>
      <c r="G28" s="1"/>
      <c r="H28" s="1"/>
      <c r="I28" s="1"/>
      <c r="J28" s="1"/>
      <c r="K28" s="1"/>
      <c r="L28" s="1"/>
      <c r="M28" s="1"/>
      <c r="N28" s="1"/>
      <c r="O28" s="1"/>
      <c r="X28"/>
    </row>
    <row r="29" spans="1:24" s="23" customFormat="1" ht="30" customHeight="1" x14ac:dyDescent="0.2">
      <c r="A29" s="22"/>
      <c r="B29" s="85" t="s">
        <v>301</v>
      </c>
      <c r="C29" s="174" t="s">
        <v>302</v>
      </c>
      <c r="D29" s="174"/>
      <c r="E29" s="174"/>
      <c r="F29" s="174"/>
      <c r="G29" s="174"/>
      <c r="H29" s="174"/>
      <c r="I29" s="174"/>
      <c r="J29" s="174"/>
      <c r="K29" s="174"/>
      <c r="L29" s="174"/>
      <c r="M29" s="175"/>
      <c r="N29" s="22"/>
      <c r="O29" s="22"/>
      <c r="P29" s="22"/>
      <c r="Q29" s="22"/>
      <c r="R29" s="22"/>
      <c r="S29" s="22"/>
      <c r="T29" s="22"/>
      <c r="U29" s="22"/>
      <c r="V29" s="22"/>
    </row>
    <row r="30" spans="1:24" s="49" customFormat="1" ht="35.1" customHeight="1" x14ac:dyDescent="0.2">
      <c r="A30" s="48"/>
      <c r="B30" s="173" t="s">
        <v>4</v>
      </c>
      <c r="C30" s="173"/>
      <c r="D30" s="173"/>
      <c r="E30" s="173"/>
      <c r="F30" s="173"/>
      <c r="G30" s="173"/>
      <c r="H30" s="173"/>
      <c r="I30" s="173"/>
      <c r="J30" s="7" t="s">
        <v>35</v>
      </c>
      <c r="K30" s="7" t="s">
        <v>32</v>
      </c>
      <c r="L30" s="7" t="s">
        <v>33</v>
      </c>
      <c r="M30" s="7" t="s">
        <v>34</v>
      </c>
      <c r="N30" s="22"/>
      <c r="O30" s="22"/>
      <c r="P30" s="22"/>
      <c r="Q30" s="22"/>
      <c r="R30" s="22"/>
      <c r="S30" s="22"/>
      <c r="T30" s="22"/>
      <c r="U30" s="48"/>
      <c r="V30" s="48"/>
    </row>
    <row r="31" spans="1:24" s="23" customFormat="1" ht="81.75" customHeight="1" x14ac:dyDescent="0.2">
      <c r="A31" s="22"/>
      <c r="B31" s="84" t="s">
        <v>290</v>
      </c>
      <c r="C31" s="217" t="s">
        <v>321</v>
      </c>
      <c r="D31" s="217"/>
      <c r="E31" s="218"/>
      <c r="F31" s="184" t="s">
        <v>119</v>
      </c>
      <c r="G31" s="185"/>
      <c r="H31" s="185"/>
      <c r="I31" s="186"/>
      <c r="J31" s="70">
        <v>25</v>
      </c>
      <c r="K31" s="70"/>
      <c r="L31" s="71">
        <v>20</v>
      </c>
      <c r="M31" s="72">
        <f>(L31*J31)/SUM($J$31:$J$34)</f>
        <v>5</v>
      </c>
      <c r="N31" s="48"/>
      <c r="O31" s="48"/>
      <c r="P31" s="48"/>
      <c r="Q31" s="48"/>
      <c r="R31" s="48"/>
      <c r="S31" s="22"/>
      <c r="T31" s="22"/>
      <c r="U31" s="22"/>
      <c r="V31" s="22"/>
    </row>
    <row r="32" spans="1:24" s="23" customFormat="1" ht="81.75" customHeight="1" x14ac:dyDescent="0.2">
      <c r="A32" s="22"/>
      <c r="B32" s="84" t="s">
        <v>291</v>
      </c>
      <c r="C32" s="217" t="s">
        <v>347</v>
      </c>
      <c r="D32" s="217"/>
      <c r="E32" s="218"/>
      <c r="F32" s="184" t="s">
        <v>120</v>
      </c>
      <c r="G32" s="185"/>
      <c r="H32" s="185"/>
      <c r="I32" s="186"/>
      <c r="J32" s="70">
        <v>20</v>
      </c>
      <c r="K32" s="70"/>
      <c r="L32" s="71">
        <v>20</v>
      </c>
      <c r="M32" s="72">
        <f>(L32*J32)/SUM($J$31:$J$34)</f>
        <v>4</v>
      </c>
      <c r="N32" s="48"/>
      <c r="O32" s="48"/>
      <c r="P32" s="48"/>
      <c r="Q32" s="48"/>
      <c r="R32" s="48"/>
      <c r="S32" s="22"/>
      <c r="T32" s="22"/>
      <c r="U32" s="22"/>
      <c r="V32" s="22"/>
    </row>
    <row r="33" spans="1:24" s="23" customFormat="1" ht="104.25" customHeight="1" x14ac:dyDescent="0.2">
      <c r="A33" s="22"/>
      <c r="B33" s="84" t="s">
        <v>292</v>
      </c>
      <c r="C33" s="217" t="s">
        <v>323</v>
      </c>
      <c r="D33" s="217"/>
      <c r="E33" s="218"/>
      <c r="F33" s="184" t="s">
        <v>124</v>
      </c>
      <c r="G33" s="185"/>
      <c r="H33" s="185"/>
      <c r="I33" s="186"/>
      <c r="J33" s="70">
        <v>30</v>
      </c>
      <c r="K33" s="70"/>
      <c r="L33" s="71">
        <v>20</v>
      </c>
      <c r="M33" s="72">
        <f>(L33*J33)/SUM($J$31:$J$34)</f>
        <v>6</v>
      </c>
      <c r="N33" s="48"/>
      <c r="O33" s="48"/>
      <c r="P33" s="48"/>
      <c r="Q33" s="48"/>
      <c r="R33" s="48"/>
      <c r="S33" s="22"/>
      <c r="T33" s="22"/>
      <c r="U33" s="22"/>
      <c r="V33" s="22"/>
    </row>
    <row r="34" spans="1:24" s="23" customFormat="1" ht="179.25" customHeight="1" x14ac:dyDescent="0.2">
      <c r="A34" s="22"/>
      <c r="B34" s="84" t="s">
        <v>293</v>
      </c>
      <c r="C34" s="217" t="s">
        <v>348</v>
      </c>
      <c r="D34" s="217"/>
      <c r="E34" s="218"/>
      <c r="F34" s="184" t="s">
        <v>349</v>
      </c>
      <c r="G34" s="185"/>
      <c r="H34" s="185"/>
      <c r="I34" s="186"/>
      <c r="J34" s="70">
        <v>25</v>
      </c>
      <c r="K34" s="70"/>
      <c r="L34" s="71">
        <v>20</v>
      </c>
      <c r="M34" s="72">
        <f>(L34*J34)/SUM($J$31:$J$34)</f>
        <v>5</v>
      </c>
      <c r="N34" s="48"/>
      <c r="O34" s="48"/>
      <c r="P34" s="48"/>
      <c r="Q34" s="48"/>
      <c r="R34" s="48"/>
      <c r="S34" s="22"/>
      <c r="T34" s="22"/>
      <c r="U34" s="22"/>
      <c r="V34" s="22"/>
    </row>
    <row r="35" spans="1:24" s="22" customFormat="1" ht="39.950000000000003" customHeight="1" x14ac:dyDescent="0.2">
      <c r="D35" s="46"/>
      <c r="E35" s="46"/>
      <c r="F35" s="46"/>
      <c r="G35" s="46"/>
      <c r="H35" s="46"/>
      <c r="I35" s="46"/>
      <c r="J35" s="173" t="s">
        <v>5</v>
      </c>
      <c r="K35" s="173"/>
      <c r="L35" s="173"/>
      <c r="M35" s="72">
        <f>SUM(M31:M34)</f>
        <v>20</v>
      </c>
    </row>
    <row r="36" spans="1:24" x14ac:dyDescent="0.2">
      <c r="D36" s="1"/>
      <c r="E36" s="1"/>
      <c r="F36" s="1"/>
      <c r="G36" s="1"/>
      <c r="H36" s="1"/>
      <c r="I36" s="1"/>
      <c r="J36" s="1"/>
      <c r="K36" s="1"/>
      <c r="L36" s="1"/>
      <c r="M36" s="1"/>
      <c r="N36" s="1"/>
      <c r="O36" s="1"/>
      <c r="X36"/>
    </row>
    <row r="37" spans="1:24" s="23" customFormat="1" ht="30" customHeight="1" x14ac:dyDescent="0.2">
      <c r="A37" s="22"/>
      <c r="B37" s="85" t="s">
        <v>308</v>
      </c>
      <c r="C37" s="174" t="s">
        <v>309</v>
      </c>
      <c r="D37" s="174"/>
      <c r="E37" s="174"/>
      <c r="F37" s="174"/>
      <c r="G37" s="174"/>
      <c r="H37" s="174"/>
      <c r="I37" s="174"/>
      <c r="J37" s="174"/>
      <c r="K37" s="174"/>
      <c r="L37" s="174"/>
      <c r="M37" s="175"/>
      <c r="N37" s="22"/>
      <c r="O37" s="22"/>
      <c r="P37" s="22"/>
      <c r="Q37" s="22"/>
      <c r="R37" s="22"/>
      <c r="S37" s="22"/>
      <c r="T37" s="22"/>
      <c r="U37" s="22"/>
      <c r="V37" s="22"/>
    </row>
    <row r="38" spans="1:24" s="49" customFormat="1" ht="35.1" customHeight="1" x14ac:dyDescent="0.2">
      <c r="A38" s="48"/>
      <c r="B38" s="173" t="s">
        <v>4</v>
      </c>
      <c r="C38" s="173"/>
      <c r="D38" s="173"/>
      <c r="E38" s="173"/>
      <c r="F38" s="173"/>
      <c r="G38" s="173"/>
      <c r="H38" s="173"/>
      <c r="I38" s="173"/>
      <c r="J38" s="7" t="s">
        <v>35</v>
      </c>
      <c r="K38" s="7" t="s">
        <v>32</v>
      </c>
      <c r="L38" s="7" t="s">
        <v>33</v>
      </c>
      <c r="M38" s="7" t="s">
        <v>34</v>
      </c>
      <c r="N38" s="22"/>
      <c r="O38" s="22"/>
      <c r="P38" s="22"/>
      <c r="Q38" s="22"/>
      <c r="R38" s="22"/>
      <c r="S38" s="22"/>
      <c r="T38" s="22"/>
      <c r="U38" s="48"/>
      <c r="V38" s="48"/>
    </row>
    <row r="39" spans="1:24" s="23" customFormat="1" ht="69" customHeight="1" x14ac:dyDescent="0.2">
      <c r="A39" s="22"/>
      <c r="B39" s="84" t="s">
        <v>290</v>
      </c>
      <c r="C39" s="217" t="s">
        <v>350</v>
      </c>
      <c r="D39" s="217"/>
      <c r="E39" s="218"/>
      <c r="F39" s="184" t="s">
        <v>356</v>
      </c>
      <c r="G39" s="185"/>
      <c r="H39" s="185"/>
      <c r="I39" s="186"/>
      <c r="J39" s="70">
        <v>30</v>
      </c>
      <c r="K39" s="70"/>
      <c r="L39" s="71">
        <v>20</v>
      </c>
      <c r="M39" s="72">
        <f>(L39*J39)/SUM($J$39:$J$42)</f>
        <v>6</v>
      </c>
      <c r="N39" s="48"/>
      <c r="O39" s="48"/>
      <c r="P39" s="48"/>
      <c r="Q39" s="48"/>
      <c r="R39" s="48"/>
      <c r="S39" s="22"/>
      <c r="T39" s="22"/>
      <c r="U39" s="22"/>
      <c r="V39" s="22"/>
    </row>
    <row r="40" spans="1:24" s="23" customFormat="1" ht="97.5" customHeight="1" x14ac:dyDescent="0.2">
      <c r="A40" s="22"/>
      <c r="B40" s="84" t="s">
        <v>291</v>
      </c>
      <c r="C40" s="217" t="s">
        <v>351</v>
      </c>
      <c r="D40" s="217"/>
      <c r="E40" s="218"/>
      <c r="F40" s="184" t="s">
        <v>127</v>
      </c>
      <c r="G40" s="185"/>
      <c r="H40" s="185"/>
      <c r="I40" s="186"/>
      <c r="J40" s="70">
        <v>20</v>
      </c>
      <c r="K40" s="70"/>
      <c r="L40" s="71">
        <v>20</v>
      </c>
      <c r="M40" s="72">
        <f>(L40*J40)/SUM($J$39:$J$42)</f>
        <v>4</v>
      </c>
      <c r="N40" s="48"/>
      <c r="O40" s="48"/>
      <c r="P40" s="48"/>
      <c r="Q40" s="48"/>
      <c r="R40" s="48"/>
      <c r="S40" s="22"/>
      <c r="T40" s="22"/>
      <c r="U40" s="22"/>
      <c r="V40" s="22"/>
    </row>
    <row r="41" spans="1:24" s="23" customFormat="1" ht="69" customHeight="1" x14ac:dyDescent="0.2">
      <c r="A41" s="22"/>
      <c r="B41" s="84" t="s">
        <v>292</v>
      </c>
      <c r="C41" s="217" t="s">
        <v>352</v>
      </c>
      <c r="D41" s="217"/>
      <c r="E41" s="218"/>
      <c r="F41" s="184" t="s">
        <v>355</v>
      </c>
      <c r="G41" s="185"/>
      <c r="H41" s="185"/>
      <c r="I41" s="186"/>
      <c r="J41" s="70">
        <v>20</v>
      </c>
      <c r="K41" s="70"/>
      <c r="L41" s="71">
        <v>20</v>
      </c>
      <c r="M41" s="72">
        <f>(L41*J41)/SUM($J$39:$J$42)</f>
        <v>4</v>
      </c>
      <c r="N41" s="48"/>
      <c r="O41" s="48"/>
      <c r="P41" s="48" t="s">
        <v>121</v>
      </c>
      <c r="Q41" s="48"/>
      <c r="R41" s="48"/>
      <c r="S41" s="22"/>
      <c r="T41" s="22"/>
      <c r="U41" s="22"/>
      <c r="V41" s="22"/>
    </row>
    <row r="42" spans="1:24" s="23" customFormat="1" ht="69" customHeight="1" x14ac:dyDescent="0.2">
      <c r="A42" s="22"/>
      <c r="B42" s="84" t="s">
        <v>293</v>
      </c>
      <c r="C42" s="217" t="s">
        <v>353</v>
      </c>
      <c r="D42" s="217"/>
      <c r="E42" s="218"/>
      <c r="F42" s="184" t="s">
        <v>354</v>
      </c>
      <c r="G42" s="185"/>
      <c r="H42" s="185"/>
      <c r="I42" s="186"/>
      <c r="J42" s="70">
        <v>30</v>
      </c>
      <c r="K42" s="70"/>
      <c r="L42" s="71">
        <v>20</v>
      </c>
      <c r="M42" s="72">
        <f>(L42*J42)/SUM($J$39:$J$42)</f>
        <v>6</v>
      </c>
      <c r="N42" s="48"/>
      <c r="O42" s="48"/>
      <c r="P42" s="48"/>
      <c r="Q42" s="48"/>
      <c r="R42" s="48"/>
      <c r="S42" s="22"/>
      <c r="T42" s="22"/>
      <c r="U42" s="22"/>
      <c r="V42" s="22"/>
    </row>
    <row r="43" spans="1:24" s="22" customFormat="1" ht="39.950000000000003" customHeight="1" x14ac:dyDescent="0.2">
      <c r="D43" s="46"/>
      <c r="E43" s="46"/>
      <c r="F43" s="46"/>
      <c r="G43" s="46"/>
      <c r="H43" s="46"/>
      <c r="I43" s="46"/>
      <c r="J43" s="173" t="s">
        <v>5</v>
      </c>
      <c r="K43" s="173"/>
      <c r="L43" s="173"/>
      <c r="M43" s="72">
        <f>SUM(M39:M42)</f>
        <v>20</v>
      </c>
    </row>
    <row r="44" spans="1:24" x14ac:dyDescent="0.2">
      <c r="D44" s="1"/>
      <c r="E44" s="1"/>
      <c r="F44" s="1"/>
      <c r="G44" s="1"/>
      <c r="H44" s="1"/>
      <c r="I44" s="1"/>
      <c r="J44" s="1"/>
      <c r="K44" s="1"/>
      <c r="L44" s="1"/>
      <c r="M44" s="1"/>
      <c r="N44" s="1"/>
      <c r="O44" s="1"/>
      <c r="X44"/>
    </row>
    <row r="45" spans="1:24" s="23" customFormat="1" ht="30" customHeight="1" x14ac:dyDescent="0.2">
      <c r="A45" s="22"/>
      <c r="B45" s="85" t="s">
        <v>310</v>
      </c>
      <c r="C45" s="174" t="s">
        <v>311</v>
      </c>
      <c r="D45" s="174"/>
      <c r="E45" s="174"/>
      <c r="F45" s="174"/>
      <c r="G45" s="174"/>
      <c r="H45" s="174"/>
      <c r="I45" s="174"/>
      <c r="J45" s="174"/>
      <c r="K45" s="174"/>
      <c r="L45" s="174"/>
      <c r="M45" s="175"/>
      <c r="N45" s="22"/>
      <c r="O45" s="22"/>
      <c r="P45" s="22"/>
      <c r="Q45" s="22"/>
      <c r="R45" s="22"/>
      <c r="S45" s="22"/>
      <c r="T45" s="22"/>
      <c r="U45" s="22"/>
      <c r="V45" s="22"/>
    </row>
    <row r="46" spans="1:24" s="49" customFormat="1" ht="35.1" customHeight="1" x14ac:dyDescent="0.2">
      <c r="A46" s="48"/>
      <c r="B46" s="173" t="s">
        <v>4</v>
      </c>
      <c r="C46" s="173"/>
      <c r="D46" s="173"/>
      <c r="E46" s="173"/>
      <c r="F46" s="173"/>
      <c r="G46" s="173"/>
      <c r="H46" s="173"/>
      <c r="I46" s="173"/>
      <c r="J46" s="7" t="s">
        <v>35</v>
      </c>
      <c r="K46" s="7" t="s">
        <v>32</v>
      </c>
      <c r="L46" s="7" t="s">
        <v>33</v>
      </c>
      <c r="M46" s="7" t="s">
        <v>34</v>
      </c>
      <c r="N46" s="22"/>
      <c r="O46" s="22"/>
      <c r="P46" s="22"/>
      <c r="Q46" s="22"/>
      <c r="R46" s="22"/>
      <c r="S46" s="22"/>
      <c r="T46" s="22"/>
      <c r="U46" s="48"/>
      <c r="V46" s="48"/>
    </row>
    <row r="47" spans="1:24" s="23" customFormat="1" ht="116.25" customHeight="1" x14ac:dyDescent="0.2">
      <c r="A47" s="22"/>
      <c r="B47" s="84" t="s">
        <v>290</v>
      </c>
      <c r="C47" s="217" t="s">
        <v>357</v>
      </c>
      <c r="D47" s="217"/>
      <c r="E47" s="218"/>
      <c r="F47" s="184" t="s">
        <v>359</v>
      </c>
      <c r="G47" s="185"/>
      <c r="H47" s="185"/>
      <c r="I47" s="186"/>
      <c r="J47" s="70">
        <v>20</v>
      </c>
      <c r="K47" s="70"/>
      <c r="L47" s="71">
        <v>20</v>
      </c>
      <c r="M47" s="72">
        <f>(L47*J47)/SUM($J$47:$J$50)</f>
        <v>4</v>
      </c>
      <c r="N47" s="48"/>
      <c r="O47" s="48"/>
      <c r="P47" s="48"/>
      <c r="Q47" s="48"/>
      <c r="R47" s="48"/>
      <c r="S47" s="22"/>
      <c r="T47" s="22"/>
      <c r="U47" s="22"/>
      <c r="V47" s="22"/>
    </row>
    <row r="48" spans="1:24" s="23" customFormat="1" ht="143.25" customHeight="1" x14ac:dyDescent="0.2">
      <c r="A48" s="22"/>
      <c r="B48" s="84" t="s">
        <v>291</v>
      </c>
      <c r="C48" s="217" t="s">
        <v>358</v>
      </c>
      <c r="D48" s="217"/>
      <c r="E48" s="218"/>
      <c r="F48" s="184" t="s">
        <v>360</v>
      </c>
      <c r="G48" s="185"/>
      <c r="H48" s="185"/>
      <c r="I48" s="186"/>
      <c r="J48" s="70">
        <v>30</v>
      </c>
      <c r="K48" s="70"/>
      <c r="L48" s="71">
        <v>20</v>
      </c>
      <c r="M48" s="72">
        <f>(L48*J48)/SUM($J$47:$J$50)</f>
        <v>6</v>
      </c>
      <c r="N48" s="48"/>
      <c r="O48" s="48"/>
      <c r="P48" s="48"/>
      <c r="Q48" s="48"/>
      <c r="R48" s="48"/>
      <c r="S48" s="22"/>
      <c r="T48" s="22"/>
      <c r="U48" s="22"/>
      <c r="V48" s="22"/>
    </row>
    <row r="49" spans="1:24" s="23" customFormat="1" ht="52.5" customHeight="1" x14ac:dyDescent="0.2">
      <c r="A49" s="22"/>
      <c r="B49" s="84" t="s">
        <v>292</v>
      </c>
      <c r="C49" s="217" t="s">
        <v>319</v>
      </c>
      <c r="D49" s="217"/>
      <c r="E49" s="218"/>
      <c r="F49" s="184" t="s">
        <v>36</v>
      </c>
      <c r="G49" s="185"/>
      <c r="H49" s="185"/>
      <c r="I49" s="186"/>
      <c r="J49" s="70">
        <v>20</v>
      </c>
      <c r="K49" s="70"/>
      <c r="L49" s="71">
        <v>20</v>
      </c>
      <c r="M49" s="72">
        <f>(L49*J49)/SUM($J$47:$J$50)</f>
        <v>4</v>
      </c>
      <c r="N49" s="48"/>
      <c r="O49" s="48"/>
      <c r="P49" s="48"/>
      <c r="Q49" s="48"/>
      <c r="R49" s="48"/>
      <c r="S49" s="22"/>
      <c r="T49" s="22"/>
      <c r="U49" s="22"/>
      <c r="V49" s="22"/>
    </row>
    <row r="50" spans="1:24" s="23" customFormat="1" ht="52.5" customHeight="1" x14ac:dyDescent="0.2">
      <c r="A50" s="22"/>
      <c r="B50" s="84" t="s">
        <v>293</v>
      </c>
      <c r="C50" s="217" t="s">
        <v>320</v>
      </c>
      <c r="D50" s="217"/>
      <c r="E50" s="218"/>
      <c r="F50" s="184" t="s">
        <v>37</v>
      </c>
      <c r="G50" s="185"/>
      <c r="H50" s="185"/>
      <c r="I50" s="186"/>
      <c r="J50" s="70">
        <v>30</v>
      </c>
      <c r="K50" s="70"/>
      <c r="L50" s="71">
        <v>20</v>
      </c>
      <c r="M50" s="72">
        <f>(L50*J50)/SUM($J$47:$J$50)</f>
        <v>6</v>
      </c>
      <c r="N50" s="48"/>
      <c r="O50" s="48"/>
      <c r="P50" s="48"/>
      <c r="Q50" s="48"/>
      <c r="R50" s="48"/>
      <c r="S50" s="22"/>
      <c r="T50" s="22"/>
      <c r="U50" s="22"/>
      <c r="V50" s="22"/>
    </row>
    <row r="51" spans="1:24" s="22" customFormat="1" ht="39.950000000000003" customHeight="1" x14ac:dyDescent="0.2">
      <c r="D51" s="46"/>
      <c r="E51" s="46"/>
      <c r="F51" s="46"/>
      <c r="G51" s="46"/>
      <c r="H51" s="46"/>
      <c r="I51" s="46"/>
      <c r="J51" s="173" t="s">
        <v>5</v>
      </c>
      <c r="K51" s="173"/>
      <c r="L51" s="173"/>
      <c r="M51" s="72">
        <f>SUM(M47:M50)</f>
        <v>20</v>
      </c>
    </row>
    <row r="52" spans="1:24" x14ac:dyDescent="0.2">
      <c r="D52" s="1"/>
      <c r="E52" s="1"/>
      <c r="F52" s="1"/>
      <c r="G52" s="1"/>
      <c r="H52" s="1"/>
      <c r="I52" s="1"/>
      <c r="J52" s="1"/>
      <c r="K52" s="1"/>
      <c r="L52" s="1"/>
      <c r="M52" s="1"/>
      <c r="N52" s="1"/>
      <c r="O52" s="1"/>
      <c r="X52"/>
    </row>
    <row r="53" spans="1:24" s="23" customFormat="1" ht="30" customHeight="1" x14ac:dyDescent="0.2">
      <c r="A53" s="22"/>
      <c r="B53" s="87"/>
      <c r="C53" s="174" t="s">
        <v>38</v>
      </c>
      <c r="D53" s="174"/>
      <c r="E53" s="174"/>
      <c r="F53" s="174"/>
      <c r="G53" s="174"/>
      <c r="H53" s="174"/>
      <c r="I53" s="174"/>
      <c r="J53" s="174"/>
      <c r="K53" s="174"/>
      <c r="L53" s="174"/>
      <c r="M53" s="175"/>
      <c r="N53" s="22"/>
      <c r="O53" s="22"/>
      <c r="P53" s="22"/>
      <c r="Q53" s="22"/>
      <c r="R53" s="22"/>
      <c r="S53" s="22"/>
      <c r="T53" s="22"/>
      <c r="U53" s="22"/>
      <c r="V53" s="22"/>
    </row>
    <row r="54" spans="1:24" s="22" customFormat="1" ht="35.1" customHeight="1" x14ac:dyDescent="0.2">
      <c r="B54" s="187" t="s">
        <v>4</v>
      </c>
      <c r="C54" s="187"/>
      <c r="D54" s="187"/>
      <c r="E54" s="187"/>
      <c r="F54" s="187"/>
      <c r="G54" s="187"/>
      <c r="H54" s="187"/>
      <c r="I54" s="187"/>
      <c r="J54" s="187"/>
      <c r="K54" s="187"/>
      <c r="L54" s="187"/>
      <c r="M54" s="8" t="s">
        <v>34</v>
      </c>
    </row>
    <row r="55" spans="1:24" ht="43.5" customHeight="1" x14ac:dyDescent="0.2">
      <c r="B55" s="83" t="s">
        <v>299</v>
      </c>
      <c r="C55" s="229" t="s">
        <v>300</v>
      </c>
      <c r="D55" s="230"/>
      <c r="E55" s="230"/>
      <c r="F55" s="230"/>
      <c r="G55" s="230"/>
      <c r="H55" s="230"/>
      <c r="I55" s="230"/>
      <c r="J55" s="230"/>
      <c r="K55" s="230"/>
      <c r="L55" s="230"/>
      <c r="M55" s="73">
        <f>M27</f>
        <v>20</v>
      </c>
      <c r="N55" s="1"/>
      <c r="O55" s="1"/>
      <c r="X55"/>
    </row>
    <row r="56" spans="1:24" ht="43.5" customHeight="1" x14ac:dyDescent="0.2">
      <c r="B56" s="83" t="s">
        <v>301</v>
      </c>
      <c r="C56" s="229" t="s">
        <v>317</v>
      </c>
      <c r="D56" s="230"/>
      <c r="E56" s="230"/>
      <c r="F56" s="230"/>
      <c r="G56" s="230"/>
      <c r="H56" s="230"/>
      <c r="I56" s="230"/>
      <c r="J56" s="230"/>
      <c r="K56" s="230"/>
      <c r="L56" s="230"/>
      <c r="M56" s="73">
        <f>M35</f>
        <v>20</v>
      </c>
      <c r="N56" s="1"/>
      <c r="O56" s="1"/>
      <c r="X56"/>
    </row>
    <row r="57" spans="1:24" ht="36.75" customHeight="1" x14ac:dyDescent="0.2">
      <c r="B57" s="83" t="s">
        <v>308</v>
      </c>
      <c r="C57" s="229" t="s">
        <v>309</v>
      </c>
      <c r="D57" s="230"/>
      <c r="E57" s="230"/>
      <c r="F57" s="230"/>
      <c r="G57" s="230"/>
      <c r="H57" s="230"/>
      <c r="I57" s="230"/>
      <c r="J57" s="230"/>
      <c r="K57" s="230"/>
      <c r="L57" s="230"/>
      <c r="M57" s="73">
        <f>M43</f>
        <v>20</v>
      </c>
      <c r="N57" s="1"/>
      <c r="O57" s="1"/>
      <c r="X57"/>
    </row>
    <row r="58" spans="1:24" ht="38.25" customHeight="1" x14ac:dyDescent="0.2">
      <c r="B58" s="83" t="s">
        <v>310</v>
      </c>
      <c r="C58" s="229" t="s">
        <v>311</v>
      </c>
      <c r="D58" s="230"/>
      <c r="E58" s="230"/>
      <c r="F58" s="230"/>
      <c r="G58" s="230"/>
      <c r="H58" s="230"/>
      <c r="I58" s="230"/>
      <c r="J58" s="230"/>
      <c r="K58" s="230"/>
      <c r="L58" s="230"/>
      <c r="M58" s="73">
        <f>M51</f>
        <v>20</v>
      </c>
      <c r="N58" s="1"/>
      <c r="O58" s="1"/>
      <c r="X58"/>
    </row>
    <row r="59" spans="1:24" s="22" customFormat="1" ht="39.950000000000003" customHeight="1" x14ac:dyDescent="0.2">
      <c r="D59" s="46"/>
      <c r="E59" s="46"/>
      <c r="F59" s="46"/>
      <c r="G59" s="46"/>
      <c r="H59" s="46"/>
      <c r="I59" s="46"/>
      <c r="J59" s="173" t="s">
        <v>5</v>
      </c>
      <c r="K59" s="173"/>
      <c r="L59" s="173"/>
      <c r="M59" s="74">
        <f>SUM(M55:M58)/4</f>
        <v>20</v>
      </c>
    </row>
    <row r="60" spans="1:24" s="22" customFormat="1" ht="19.5" customHeight="1" x14ac:dyDescent="0.2"/>
    <row r="61" spans="1:24" s="23" customFormat="1" ht="30" customHeight="1" x14ac:dyDescent="0.2">
      <c r="A61" s="22"/>
      <c r="B61" s="77"/>
      <c r="C61" s="174" t="s">
        <v>39</v>
      </c>
      <c r="D61" s="174"/>
      <c r="E61" s="174"/>
      <c r="F61" s="174"/>
      <c r="G61" s="174"/>
      <c r="H61" s="174"/>
      <c r="I61" s="174"/>
      <c r="J61" s="174"/>
      <c r="K61" s="174"/>
      <c r="L61" s="174"/>
      <c r="M61" s="175"/>
      <c r="N61" s="22"/>
      <c r="O61" s="22"/>
      <c r="P61" s="22"/>
      <c r="Q61" s="22"/>
      <c r="R61" s="22"/>
      <c r="S61" s="22"/>
      <c r="T61" s="22"/>
      <c r="U61" s="22"/>
      <c r="V61" s="22"/>
    </row>
    <row r="62" spans="1:24" s="22" customFormat="1" ht="35.1" customHeight="1" x14ac:dyDescent="0.2">
      <c r="B62" s="173" t="s">
        <v>4</v>
      </c>
      <c r="C62" s="173"/>
      <c r="D62" s="173"/>
      <c r="E62" s="173"/>
      <c r="F62" s="173"/>
      <c r="G62" s="173"/>
      <c r="H62" s="173"/>
      <c r="I62" s="173"/>
      <c r="J62" s="193" t="s">
        <v>35</v>
      </c>
      <c r="K62" s="194"/>
      <c r="L62" s="7" t="s">
        <v>33</v>
      </c>
      <c r="M62" s="7" t="s">
        <v>34</v>
      </c>
    </row>
    <row r="63" spans="1:24" s="22" customFormat="1" ht="39.950000000000003" customHeight="1" x14ac:dyDescent="0.2">
      <c r="B63" s="215" t="s">
        <v>92</v>
      </c>
      <c r="C63" s="215"/>
      <c r="D63" s="215"/>
      <c r="E63" s="215"/>
      <c r="F63" s="215"/>
      <c r="G63" s="215"/>
      <c r="H63" s="215"/>
      <c r="I63" s="215"/>
      <c r="J63" s="213">
        <v>1</v>
      </c>
      <c r="K63" s="214"/>
      <c r="L63" s="73">
        <v>20</v>
      </c>
      <c r="M63" s="73">
        <f>J63*L63</f>
        <v>20</v>
      </c>
    </row>
    <row r="64" spans="1:24" s="22" customFormat="1" ht="35.1" customHeight="1" x14ac:dyDescent="0.2">
      <c r="D64" s="46"/>
      <c r="E64" s="46"/>
      <c r="F64" s="46"/>
      <c r="G64" s="46"/>
      <c r="H64" s="46"/>
      <c r="I64" s="46"/>
      <c r="J64" s="191" t="s">
        <v>5</v>
      </c>
      <c r="K64" s="191"/>
      <c r="L64" s="191"/>
      <c r="M64" s="73">
        <f>SUM(M63:M63)</f>
        <v>20</v>
      </c>
    </row>
    <row r="65" spans="1:23" s="22" customFormat="1" ht="19.5" customHeight="1" x14ac:dyDescent="0.2"/>
    <row r="66" spans="1:23" s="23" customFormat="1" ht="30" customHeight="1" x14ac:dyDescent="0.2">
      <c r="A66" s="22"/>
      <c r="B66" s="77"/>
      <c r="C66" s="174" t="s">
        <v>7</v>
      </c>
      <c r="D66" s="174"/>
      <c r="E66" s="174"/>
      <c r="F66" s="174"/>
      <c r="G66" s="174"/>
      <c r="H66" s="174"/>
      <c r="I66" s="174"/>
      <c r="J66" s="174"/>
      <c r="K66" s="174"/>
      <c r="L66" s="174"/>
      <c r="M66" s="175"/>
      <c r="N66" s="22"/>
      <c r="O66" s="22"/>
      <c r="P66" s="22"/>
      <c r="Q66" s="22"/>
      <c r="R66" s="22"/>
      <c r="S66" s="22"/>
      <c r="T66" s="22"/>
      <c r="U66" s="22"/>
      <c r="V66" s="22"/>
    </row>
    <row r="67" spans="1:23" s="22" customFormat="1" ht="35.1" customHeight="1" x14ac:dyDescent="0.2">
      <c r="B67" s="173" t="s">
        <v>4</v>
      </c>
      <c r="C67" s="173"/>
      <c r="D67" s="173"/>
      <c r="E67" s="173"/>
      <c r="F67" s="173"/>
      <c r="G67" s="173"/>
      <c r="H67" s="173"/>
      <c r="I67" s="173"/>
      <c r="J67" s="193" t="s">
        <v>35</v>
      </c>
      <c r="K67" s="194"/>
      <c r="L67" s="7" t="s">
        <v>33</v>
      </c>
      <c r="M67" s="7" t="s">
        <v>34</v>
      </c>
    </row>
    <row r="68" spans="1:23" s="22" customFormat="1" ht="39.950000000000003" customHeight="1" x14ac:dyDescent="0.2">
      <c r="B68" s="192" t="s">
        <v>15</v>
      </c>
      <c r="C68" s="192"/>
      <c r="D68" s="192"/>
      <c r="E68" s="192"/>
      <c r="F68" s="192"/>
      <c r="G68" s="192"/>
      <c r="H68" s="192"/>
      <c r="I68" s="192"/>
      <c r="J68" s="201">
        <v>0.5</v>
      </c>
      <c r="K68" s="202"/>
      <c r="L68" s="72">
        <f>M59</f>
        <v>20</v>
      </c>
      <c r="M68" s="72">
        <f>J68*L68</f>
        <v>10</v>
      </c>
    </row>
    <row r="69" spans="1:23" s="22" customFormat="1" ht="39.950000000000003" customHeight="1" x14ac:dyDescent="0.2">
      <c r="B69" s="192" t="s">
        <v>6</v>
      </c>
      <c r="C69" s="192"/>
      <c r="D69" s="192"/>
      <c r="E69" s="192"/>
      <c r="F69" s="192"/>
      <c r="G69" s="192"/>
      <c r="H69" s="192"/>
      <c r="I69" s="192"/>
      <c r="J69" s="201">
        <v>0.5</v>
      </c>
      <c r="K69" s="202"/>
      <c r="L69" s="72">
        <f>M64</f>
        <v>20</v>
      </c>
      <c r="M69" s="72">
        <f>J69*L69</f>
        <v>10</v>
      </c>
    </row>
    <row r="70" spans="1:23" s="22" customFormat="1" ht="39.950000000000003" customHeight="1" x14ac:dyDescent="0.2">
      <c r="D70" s="46"/>
      <c r="E70" s="46"/>
      <c r="F70" s="46"/>
      <c r="G70" s="46"/>
      <c r="H70" s="46"/>
      <c r="I70" s="46"/>
      <c r="J70" s="191" t="s">
        <v>5</v>
      </c>
      <c r="K70" s="191"/>
      <c r="L70" s="191"/>
      <c r="M70" s="73">
        <f>SUM(M68:M69)</f>
        <v>20</v>
      </c>
    </row>
    <row r="71" spans="1:23" s="22" customFormat="1" ht="19.5" customHeight="1" x14ac:dyDescent="0.2"/>
    <row r="72" spans="1:23" s="22" customFormat="1" ht="20.100000000000001" customHeight="1" x14ac:dyDescent="0.2">
      <c r="B72" s="204" t="s">
        <v>8</v>
      </c>
      <c r="C72" s="205"/>
      <c r="D72" s="205"/>
      <c r="E72" s="205"/>
      <c r="F72" s="205"/>
      <c r="G72" s="205"/>
      <c r="H72" s="205"/>
      <c r="I72" s="205"/>
      <c r="J72" s="205"/>
      <c r="K72" s="205"/>
      <c r="L72" s="205"/>
      <c r="M72" s="206"/>
    </row>
    <row r="73" spans="1:23" s="22" customFormat="1" ht="50.1" customHeight="1" x14ac:dyDescent="0.2">
      <c r="B73" s="207"/>
      <c r="C73" s="208"/>
      <c r="D73" s="208"/>
      <c r="E73" s="208"/>
      <c r="F73" s="208"/>
      <c r="G73" s="208"/>
      <c r="H73" s="208"/>
      <c r="I73" s="208"/>
      <c r="J73" s="208"/>
      <c r="K73" s="208"/>
      <c r="L73" s="208"/>
      <c r="M73" s="209"/>
    </row>
    <row r="74" spans="1:23" s="22" customFormat="1" ht="20.100000000000001" customHeight="1" x14ac:dyDescent="0.2">
      <c r="D74" s="46"/>
      <c r="E74" s="46"/>
      <c r="F74" s="46"/>
      <c r="G74" s="46"/>
      <c r="H74" s="46"/>
      <c r="I74" s="46"/>
      <c r="J74" s="46"/>
      <c r="K74" s="46"/>
      <c r="L74" s="46"/>
      <c r="M74" s="46"/>
    </row>
    <row r="75" spans="1:23" s="22" customFormat="1" ht="20.100000000000001" customHeight="1" x14ac:dyDescent="0.2">
      <c r="B75" s="210" t="s">
        <v>9</v>
      </c>
      <c r="C75" s="211"/>
      <c r="D75" s="211"/>
      <c r="E75" s="211"/>
      <c r="F75" s="211"/>
      <c r="G75" s="211"/>
      <c r="H75" s="211"/>
      <c r="I75" s="211"/>
      <c r="J75" s="211"/>
      <c r="K75" s="211"/>
      <c r="L75" s="211"/>
      <c r="M75" s="212"/>
    </row>
    <row r="76" spans="1:23" s="22" customFormat="1" ht="50.1" customHeight="1" x14ac:dyDescent="0.2">
      <c r="B76" s="207"/>
      <c r="C76" s="208"/>
      <c r="D76" s="208"/>
      <c r="E76" s="208"/>
      <c r="F76" s="208"/>
      <c r="G76" s="208"/>
      <c r="H76" s="208"/>
      <c r="I76" s="208"/>
      <c r="J76" s="208"/>
      <c r="K76" s="208"/>
      <c r="L76" s="208"/>
      <c r="M76" s="209"/>
    </row>
    <row r="77" spans="1:23" s="23" customFormat="1" ht="20.100000000000001" customHeight="1" x14ac:dyDescent="0.2">
      <c r="A77" s="22"/>
      <c r="B77" s="22"/>
      <c r="C77" s="22"/>
      <c r="D77" s="46"/>
      <c r="E77" s="46"/>
      <c r="F77" s="46"/>
      <c r="G77" s="46"/>
      <c r="H77" s="46"/>
      <c r="I77" s="46"/>
      <c r="J77" s="46"/>
      <c r="K77" s="46"/>
      <c r="L77" s="46"/>
      <c r="M77" s="46"/>
      <c r="N77" s="22"/>
      <c r="O77" s="22"/>
      <c r="P77" s="22"/>
      <c r="Q77" s="22"/>
      <c r="R77" s="22"/>
      <c r="S77" s="22"/>
      <c r="T77" s="22"/>
      <c r="U77" s="22"/>
      <c r="V77" s="22"/>
    </row>
    <row r="78" spans="1:23" s="23" customFormat="1" ht="21" customHeight="1" x14ac:dyDescent="0.2">
      <c r="A78" s="22"/>
      <c r="B78" s="203" t="s">
        <v>10</v>
      </c>
      <c r="C78" s="203"/>
      <c r="D78" s="222"/>
      <c r="E78" s="222"/>
      <c r="F78" s="88"/>
      <c r="G78" s="88"/>
      <c r="H78" s="89"/>
      <c r="I78" s="89"/>
      <c r="J78" s="89"/>
      <c r="K78" s="89"/>
      <c r="L78" s="89" t="s">
        <v>11</v>
      </c>
      <c r="M78" s="90"/>
      <c r="N78" s="22"/>
      <c r="O78" s="22"/>
      <c r="P78" s="22"/>
      <c r="Q78" s="22"/>
      <c r="R78" s="22"/>
      <c r="S78" s="22"/>
      <c r="T78" s="22"/>
      <c r="U78" s="22"/>
      <c r="V78" s="22"/>
      <c r="W78" s="22"/>
    </row>
    <row r="79" spans="1:23" s="23" customFormat="1" ht="50.1" customHeight="1" x14ac:dyDescent="0.25">
      <c r="A79" s="22"/>
      <c r="B79" s="233" t="s">
        <v>331</v>
      </c>
      <c r="C79" s="233"/>
      <c r="D79" s="233"/>
      <c r="E79" s="88"/>
      <c r="F79" s="88"/>
      <c r="G79" s="88"/>
      <c r="H79" s="88"/>
      <c r="I79" s="88"/>
      <c r="J79" s="90"/>
      <c r="K79" s="91"/>
      <c r="L79" s="91"/>
      <c r="M79" s="91"/>
      <c r="N79" s="22"/>
      <c r="O79" s="22"/>
      <c r="P79" s="22"/>
      <c r="Q79" s="22"/>
      <c r="R79" s="22"/>
      <c r="S79" s="22"/>
      <c r="T79" s="22"/>
      <c r="U79" s="22"/>
      <c r="V79" s="22"/>
      <c r="W79" s="22"/>
    </row>
    <row r="80" spans="1:23" s="23" customFormat="1" ht="25.5" customHeight="1" x14ac:dyDescent="0.2">
      <c r="A80" s="22"/>
      <c r="B80" s="203"/>
      <c r="C80" s="203"/>
      <c r="D80" s="203"/>
      <c r="E80" s="88"/>
      <c r="F80" s="88"/>
      <c r="G80" s="88"/>
      <c r="H80" s="88"/>
      <c r="I80" s="88"/>
      <c r="J80" s="90"/>
      <c r="K80" s="90"/>
      <c r="L80" s="90"/>
      <c r="M80" s="90"/>
      <c r="N80" s="22"/>
      <c r="O80" s="22"/>
      <c r="P80" s="22"/>
      <c r="Q80" s="22"/>
      <c r="R80" s="22"/>
      <c r="S80" s="22"/>
      <c r="T80" s="22"/>
      <c r="U80" s="22"/>
      <c r="V80" s="22"/>
      <c r="W80" s="22"/>
    </row>
    <row r="81" spans="1:23" s="23" customFormat="1" ht="21" customHeight="1" x14ac:dyDescent="0.2">
      <c r="A81" s="22"/>
      <c r="B81" s="203" t="s">
        <v>10</v>
      </c>
      <c r="C81" s="203"/>
      <c r="D81" s="222"/>
      <c r="E81" s="222"/>
      <c r="F81" s="88"/>
      <c r="G81" s="88"/>
      <c r="H81" s="92"/>
      <c r="I81" s="92"/>
      <c r="J81" s="90"/>
      <c r="K81" s="89"/>
      <c r="L81" s="89" t="s">
        <v>12</v>
      </c>
      <c r="M81" s="90"/>
      <c r="N81" s="22"/>
      <c r="O81" s="22"/>
      <c r="P81" s="22"/>
      <c r="Q81" s="22"/>
      <c r="R81" s="22"/>
      <c r="S81" s="22"/>
      <c r="T81" s="22"/>
      <c r="U81" s="22"/>
      <c r="V81" s="22"/>
      <c r="W81" s="22"/>
    </row>
    <row r="82" spans="1:23" s="23" customFormat="1" ht="50.1" customHeight="1" x14ac:dyDescent="0.2">
      <c r="A82" s="22"/>
      <c r="B82" s="90"/>
      <c r="C82" s="90"/>
      <c r="D82" s="90"/>
      <c r="E82" s="90"/>
      <c r="F82" s="90"/>
      <c r="G82" s="90"/>
      <c r="H82" s="90"/>
      <c r="I82" s="90"/>
      <c r="J82" s="90"/>
      <c r="K82" s="91"/>
      <c r="L82" s="91"/>
      <c r="M82" s="91"/>
      <c r="N82" s="22"/>
      <c r="O82" s="22"/>
      <c r="P82" s="22"/>
      <c r="Q82" s="22"/>
      <c r="R82" s="22"/>
      <c r="S82" s="22"/>
      <c r="T82" s="22"/>
      <c r="U82" s="22"/>
      <c r="V82" s="22"/>
      <c r="W82" s="22"/>
    </row>
  </sheetData>
  <mergeCells count="101">
    <mergeCell ref="B79:D79"/>
    <mergeCell ref="B80:D80"/>
    <mergeCell ref="B81:C81"/>
    <mergeCell ref="D81:E81"/>
    <mergeCell ref="C66:M66"/>
    <mergeCell ref="B72:M72"/>
    <mergeCell ref="B73:M73"/>
    <mergeCell ref="B75:M75"/>
    <mergeCell ref="B76:M76"/>
    <mergeCell ref="B78:C78"/>
    <mergeCell ref="D78:E78"/>
    <mergeCell ref="C49:E49"/>
    <mergeCell ref="C50:E50"/>
    <mergeCell ref="C55:L55"/>
    <mergeCell ref="C56:L56"/>
    <mergeCell ref="C57:L57"/>
    <mergeCell ref="C53:M53"/>
    <mergeCell ref="C40:E40"/>
    <mergeCell ref="C41:E41"/>
    <mergeCell ref="C42:E42"/>
    <mergeCell ref="C47:E47"/>
    <mergeCell ref="C48:E48"/>
    <mergeCell ref="J51:L51"/>
    <mergeCell ref="F47:I47"/>
    <mergeCell ref="F48:I48"/>
    <mergeCell ref="F49:I49"/>
    <mergeCell ref="F50:I50"/>
    <mergeCell ref="J59:L59"/>
    <mergeCell ref="J64:L64"/>
    <mergeCell ref="J70:L70"/>
    <mergeCell ref="B54:L54"/>
    <mergeCell ref="B62:I62"/>
    <mergeCell ref="B63:I63"/>
    <mergeCell ref="B67:I67"/>
    <mergeCell ref="B68:I68"/>
    <mergeCell ref="B69:I69"/>
    <mergeCell ref="C58:L58"/>
    <mergeCell ref="C61:M61"/>
    <mergeCell ref="J62:K62"/>
    <mergeCell ref="J69:K69"/>
    <mergeCell ref="J67:K67"/>
    <mergeCell ref="J68:K68"/>
    <mergeCell ref="J63:K63"/>
    <mergeCell ref="B38:I38"/>
    <mergeCell ref="C45:M45"/>
    <mergeCell ref="B46:I46"/>
    <mergeCell ref="C22:E22"/>
    <mergeCell ref="C23:E23"/>
    <mergeCell ref="C24:E24"/>
    <mergeCell ref="C25:E25"/>
    <mergeCell ref="C26:E26"/>
    <mergeCell ref="J35:L35"/>
    <mergeCell ref="J43:L43"/>
    <mergeCell ref="J27:L27"/>
    <mergeCell ref="C31:E31"/>
    <mergeCell ref="C32:E32"/>
    <mergeCell ref="C33:E33"/>
    <mergeCell ref="C34:E34"/>
    <mergeCell ref="C39:E39"/>
    <mergeCell ref="F41:I41"/>
    <mergeCell ref="F42:I42"/>
    <mergeCell ref="F40:I40"/>
    <mergeCell ref="F39:I39"/>
    <mergeCell ref="F23:I23"/>
    <mergeCell ref="F24:I24"/>
    <mergeCell ref="F25:I25"/>
    <mergeCell ref="F26:I26"/>
    <mergeCell ref="C29:M29"/>
    <mergeCell ref="B30:I30"/>
    <mergeCell ref="C37:M37"/>
    <mergeCell ref="G10:L10"/>
    <mergeCell ref="G12:L12"/>
    <mergeCell ref="B1:M1"/>
    <mergeCell ref="B2:M2"/>
    <mergeCell ref="G4:L4"/>
    <mergeCell ref="G6:I6"/>
    <mergeCell ref="K6:L6"/>
    <mergeCell ref="B16:E16"/>
    <mergeCell ref="B17:E17"/>
    <mergeCell ref="B18:E18"/>
    <mergeCell ref="B15:M15"/>
    <mergeCell ref="F16:G16"/>
    <mergeCell ref="H16:I16"/>
    <mergeCell ref="J16:K16"/>
    <mergeCell ref="L16:M16"/>
    <mergeCell ref="J13:M13"/>
    <mergeCell ref="F31:I31"/>
    <mergeCell ref="F32:I32"/>
    <mergeCell ref="F33:I33"/>
    <mergeCell ref="F34:I34"/>
    <mergeCell ref="F22:I22"/>
    <mergeCell ref="F17:G17"/>
    <mergeCell ref="H17:I17"/>
    <mergeCell ref="J17:K17"/>
    <mergeCell ref="L17:M17"/>
    <mergeCell ref="F18:G18"/>
    <mergeCell ref="H18:I18"/>
    <mergeCell ref="J18:K18"/>
    <mergeCell ref="L18:M18"/>
    <mergeCell ref="B21:I21"/>
    <mergeCell ref="C20:M20"/>
  </mergeCells>
  <phoneticPr fontId="0" type="noConversion"/>
  <printOptions horizontalCentered="1"/>
  <pageMargins left="0" right="0" top="0.39370078740157483" bottom="0.39370078740157483" header="0.11811023622047245" footer="0.39370078740157483"/>
  <pageSetup paperSize="9" scale="41" fitToHeight="2" orientation="portrait" r:id="rId1"/>
  <headerFooter alignWithMargins="0">
    <oddFooter>&amp;RPagina &amp;P di &amp;N</oddFooter>
  </headerFooter>
  <rowBreaks count="1" manualBreakCount="1">
    <brk id="36" min="1"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R109"/>
  <sheetViews>
    <sheetView showGridLines="0" topLeftCell="B1" zoomScaleNormal="100" workbookViewId="0">
      <selection activeCell="B64" sqref="B64:C64"/>
    </sheetView>
  </sheetViews>
  <sheetFormatPr defaultColWidth="9.140625" defaultRowHeight="12" x14ac:dyDescent="0.2"/>
  <cols>
    <col min="1" max="1" width="2.140625" style="97" customWidth="1"/>
    <col min="2" max="2" width="11.28515625" style="97" customWidth="1"/>
    <col min="3" max="3" width="27.7109375" style="97" customWidth="1"/>
    <col min="4" max="4" width="8.85546875" style="97" customWidth="1"/>
    <col min="5" max="5" width="10.140625" style="97" customWidth="1"/>
    <col min="6" max="6" width="12" style="97" customWidth="1"/>
    <col min="7" max="7" width="8.85546875" style="97" customWidth="1"/>
    <col min="8" max="8" width="10" style="97" customWidth="1"/>
    <col min="9" max="9" width="8.85546875" style="97" customWidth="1"/>
    <col min="10" max="10" width="6.42578125" style="97" customWidth="1"/>
    <col min="11" max="11" width="26.140625" style="97" customWidth="1"/>
    <col min="12" max="12" width="8" style="96" customWidth="1"/>
    <col min="13" max="18" width="9.140625" style="96"/>
    <col min="19" max="16384" width="9.140625" style="97"/>
  </cols>
  <sheetData>
    <row r="1" spans="1:11" ht="69" customHeight="1" x14ac:dyDescent="0.2">
      <c r="A1" s="96"/>
      <c r="B1" s="193" t="s">
        <v>279</v>
      </c>
      <c r="C1" s="240"/>
      <c r="D1" s="240"/>
      <c r="E1" s="240"/>
      <c r="F1" s="240"/>
      <c r="G1" s="240"/>
      <c r="H1" s="240"/>
      <c r="I1" s="240"/>
      <c r="J1" s="240"/>
      <c r="K1" s="194"/>
    </row>
    <row r="2" spans="1:11" ht="165" customHeight="1" x14ac:dyDescent="0.2">
      <c r="A2" s="96"/>
      <c r="B2" s="241" t="s">
        <v>280</v>
      </c>
      <c r="C2" s="242"/>
      <c r="D2" s="242"/>
      <c r="E2" s="242"/>
      <c r="F2" s="242"/>
      <c r="G2" s="242"/>
      <c r="H2" s="242"/>
      <c r="I2" s="242"/>
      <c r="J2" s="242"/>
      <c r="K2" s="243"/>
    </row>
    <row r="3" spans="1:11" ht="142.5" customHeight="1" x14ac:dyDescent="0.2">
      <c r="A3" s="96"/>
      <c r="B3" s="241" t="s">
        <v>281</v>
      </c>
      <c r="C3" s="242"/>
      <c r="D3" s="242"/>
      <c r="E3" s="242"/>
      <c r="F3" s="242"/>
      <c r="G3" s="242"/>
      <c r="H3" s="242"/>
      <c r="I3" s="242"/>
      <c r="J3" s="242"/>
      <c r="K3" s="243"/>
    </row>
    <row r="4" spans="1:11" s="96" customFormat="1" x14ac:dyDescent="0.2"/>
    <row r="5" spans="1:11" s="96" customFormat="1" ht="20.100000000000001" customHeight="1" x14ac:dyDescent="0.2">
      <c r="B5" s="96" t="s">
        <v>132</v>
      </c>
    </row>
    <row r="6" spans="1:11" s="96" customFormat="1" ht="20.100000000000001" customHeight="1" x14ac:dyDescent="0.2">
      <c r="B6" s="234" t="s">
        <v>133</v>
      </c>
      <c r="C6" s="234"/>
      <c r="D6" s="235"/>
      <c r="E6" s="236"/>
      <c r="F6" s="236"/>
      <c r="G6" s="236"/>
      <c r="H6" s="236"/>
      <c r="I6" s="237"/>
    </row>
    <row r="7" spans="1:11" s="96" customFormat="1" ht="20.100000000000001" customHeight="1" x14ac:dyDescent="0.2">
      <c r="B7" s="238" t="s">
        <v>134</v>
      </c>
      <c r="C7" s="239"/>
      <c r="D7" s="101">
        <v>2021</v>
      </c>
      <c r="E7" s="101">
        <v>2022</v>
      </c>
      <c r="F7" s="101">
        <v>2023</v>
      </c>
      <c r="G7" s="101">
        <v>2024</v>
      </c>
      <c r="H7" s="101">
        <v>2025</v>
      </c>
      <c r="I7" s="97"/>
    </row>
    <row r="8" spans="1:11" s="96" customFormat="1" ht="20.100000000000001" customHeight="1" x14ac:dyDescent="0.2">
      <c r="B8" s="102" t="s">
        <v>135</v>
      </c>
      <c r="C8" s="102"/>
      <c r="D8" s="235"/>
      <c r="E8" s="236"/>
      <c r="F8" s="236"/>
      <c r="G8" s="236"/>
      <c r="H8" s="236"/>
      <c r="I8" s="237"/>
    </row>
    <row r="9" spans="1:11" s="96" customFormat="1" ht="20.100000000000001" customHeight="1" x14ac:dyDescent="0.2">
      <c r="B9" s="238" t="s">
        <v>136</v>
      </c>
      <c r="C9" s="239"/>
      <c r="D9" s="235"/>
      <c r="E9" s="236"/>
      <c r="F9" s="236"/>
      <c r="G9" s="236"/>
      <c r="H9" s="236"/>
      <c r="I9" s="236"/>
      <c r="J9" s="236"/>
      <c r="K9" s="237"/>
    </row>
    <row r="10" spans="1:11" s="96" customFormat="1" ht="20.100000000000001" customHeight="1" x14ac:dyDescent="0.2"/>
    <row r="11" spans="1:11" s="96" customFormat="1" ht="20.100000000000001" customHeight="1" x14ac:dyDescent="0.2">
      <c r="B11" s="96" t="s">
        <v>137</v>
      </c>
    </row>
    <row r="12" spans="1:11" s="96" customFormat="1" ht="20.100000000000001" customHeight="1" x14ac:dyDescent="0.2">
      <c r="B12" s="234" t="s">
        <v>133</v>
      </c>
      <c r="C12" s="234"/>
      <c r="D12" s="235"/>
      <c r="E12" s="236"/>
      <c r="F12" s="236"/>
      <c r="G12" s="236"/>
      <c r="H12" s="236"/>
      <c r="I12" s="237"/>
    </row>
    <row r="13" spans="1:11" s="96" customFormat="1" ht="20.100000000000001" customHeight="1" x14ac:dyDescent="0.2">
      <c r="B13" s="103" t="s">
        <v>138</v>
      </c>
      <c r="C13" s="103"/>
      <c r="D13" s="235"/>
      <c r="E13" s="236"/>
      <c r="F13" s="236"/>
      <c r="G13" s="236"/>
      <c r="H13" s="236"/>
      <c r="I13" s="237"/>
    </row>
    <row r="14" spans="1:11" s="96" customFormat="1" ht="20.100000000000001" customHeight="1" x14ac:dyDescent="0.2">
      <c r="B14" s="238" t="s">
        <v>134</v>
      </c>
      <c r="C14" s="239"/>
      <c r="D14" s="101">
        <v>2022</v>
      </c>
      <c r="E14" s="101">
        <v>2023</v>
      </c>
      <c r="F14" s="101">
        <v>2024</v>
      </c>
      <c r="G14" s="97"/>
    </row>
    <row r="15" spans="1:11" s="96" customFormat="1" ht="20.100000000000001" customHeight="1" x14ac:dyDescent="0.2">
      <c r="B15" s="102" t="s">
        <v>135</v>
      </c>
      <c r="C15" s="102"/>
      <c r="D15" s="235"/>
      <c r="E15" s="236"/>
      <c r="F15" s="236"/>
      <c r="G15" s="236"/>
      <c r="H15" s="236"/>
      <c r="I15" s="237"/>
    </row>
    <row r="16" spans="1:11" s="96" customFormat="1" ht="20.100000000000001" customHeight="1" x14ac:dyDescent="0.2">
      <c r="B16" s="238" t="s">
        <v>136</v>
      </c>
      <c r="C16" s="239"/>
      <c r="D16" s="235"/>
      <c r="E16" s="236"/>
      <c r="F16" s="236"/>
      <c r="G16" s="236"/>
      <c r="H16" s="236"/>
      <c r="I16" s="236"/>
      <c r="J16" s="236"/>
      <c r="K16" s="237"/>
    </row>
    <row r="17" spans="2:11" s="96" customFormat="1" ht="20.100000000000001" customHeight="1" x14ac:dyDescent="0.2"/>
    <row r="18" spans="2:11" s="96" customFormat="1" ht="20.100000000000001" customHeight="1" x14ac:dyDescent="0.2">
      <c r="B18" s="96" t="s">
        <v>282</v>
      </c>
    </row>
    <row r="19" spans="2:11" s="96" customFormat="1" ht="20.100000000000001" customHeight="1" x14ac:dyDescent="0.2">
      <c r="B19" s="234" t="s">
        <v>139</v>
      </c>
      <c r="C19" s="234"/>
      <c r="D19" s="235"/>
      <c r="E19" s="236"/>
      <c r="F19" s="236"/>
      <c r="G19" s="236"/>
      <c r="H19" s="236"/>
      <c r="I19" s="237"/>
    </row>
    <row r="20" spans="2:11" s="96" customFormat="1" ht="20.100000000000001" customHeight="1" x14ac:dyDescent="0.2">
      <c r="B20" s="234" t="s">
        <v>140</v>
      </c>
      <c r="C20" s="234"/>
      <c r="D20" s="235"/>
      <c r="E20" s="236"/>
      <c r="F20" s="236"/>
      <c r="G20" s="236"/>
      <c r="H20" s="236"/>
      <c r="I20" s="237"/>
    </row>
    <row r="21" spans="2:11" s="96" customFormat="1" ht="20.100000000000001" customHeight="1" x14ac:dyDescent="0.2">
      <c r="B21" s="234" t="s">
        <v>141</v>
      </c>
      <c r="C21" s="234"/>
      <c r="D21" s="98"/>
      <c r="E21" s="99"/>
      <c r="F21" s="99"/>
      <c r="G21" s="99"/>
      <c r="H21" s="99"/>
      <c r="I21" s="100"/>
    </row>
    <row r="22" spans="2:11" s="96" customFormat="1" ht="20.100000000000001" customHeight="1" x14ac:dyDescent="0.2">
      <c r="B22" s="234" t="s">
        <v>133</v>
      </c>
      <c r="C22" s="234"/>
      <c r="D22" s="235"/>
      <c r="E22" s="236"/>
      <c r="F22" s="236"/>
      <c r="G22" s="236"/>
      <c r="H22" s="236"/>
      <c r="I22" s="237"/>
    </row>
    <row r="23" spans="2:11" s="96" customFormat="1" ht="20.100000000000001" customHeight="1" x14ac:dyDescent="0.2">
      <c r="B23" s="103" t="s">
        <v>138</v>
      </c>
      <c r="C23" s="103"/>
      <c r="D23" s="235"/>
      <c r="E23" s="236"/>
      <c r="F23" s="236"/>
      <c r="G23" s="236"/>
      <c r="H23" s="236"/>
      <c r="I23" s="237"/>
    </row>
    <row r="24" spans="2:11" s="96" customFormat="1" ht="20.100000000000001" customHeight="1" x14ac:dyDescent="0.2">
      <c r="B24" s="103" t="s">
        <v>142</v>
      </c>
      <c r="C24" s="104"/>
      <c r="D24" s="235"/>
      <c r="E24" s="236"/>
      <c r="F24" s="236"/>
      <c r="G24" s="236"/>
      <c r="H24" s="236"/>
      <c r="I24" s="237"/>
    </row>
    <row r="25" spans="2:11" s="96" customFormat="1" ht="20.100000000000001" customHeight="1" x14ac:dyDescent="0.2">
      <c r="B25" s="238" t="s">
        <v>134</v>
      </c>
      <c r="C25" s="239"/>
      <c r="D25" s="101">
        <v>2022</v>
      </c>
      <c r="E25" s="101">
        <v>2023</v>
      </c>
      <c r="F25" s="101">
        <v>2024</v>
      </c>
      <c r="G25" s="105"/>
    </row>
    <row r="26" spans="2:11" s="96" customFormat="1" ht="20.100000000000001" customHeight="1" x14ac:dyDescent="0.2">
      <c r="B26" s="102" t="s">
        <v>135</v>
      </c>
      <c r="C26" s="102"/>
      <c r="D26" s="244"/>
      <c r="E26" s="245"/>
      <c r="F26" s="245"/>
      <c r="G26" s="245"/>
      <c r="H26" s="245"/>
      <c r="I26" s="246"/>
    </row>
    <row r="27" spans="2:11" s="96" customFormat="1" ht="20.100000000000001" customHeight="1" x14ac:dyDescent="0.2">
      <c r="B27" s="238" t="s">
        <v>136</v>
      </c>
      <c r="C27" s="239"/>
      <c r="D27" s="247"/>
      <c r="E27" s="248"/>
      <c r="F27" s="248"/>
      <c r="G27" s="248"/>
      <c r="H27" s="248"/>
      <c r="I27" s="248"/>
      <c r="J27" s="248"/>
      <c r="K27" s="249"/>
    </row>
    <row r="28" spans="2:11" s="96" customFormat="1" ht="20.100000000000001" customHeight="1" x14ac:dyDescent="0.2">
      <c r="B28" s="250" t="s">
        <v>143</v>
      </c>
      <c r="C28" s="251"/>
      <c r="D28" s="252" t="s">
        <v>144</v>
      </c>
      <c r="E28" s="253"/>
      <c r="F28" s="252" t="s">
        <v>145</v>
      </c>
      <c r="G28" s="254"/>
    </row>
    <row r="29" spans="2:11" s="96" customFormat="1" ht="20.100000000000001" customHeight="1" x14ac:dyDescent="0.2"/>
    <row r="30" spans="2:11" s="96" customFormat="1" ht="20.100000000000001" customHeight="1" x14ac:dyDescent="0.2">
      <c r="B30" s="256" t="s">
        <v>146</v>
      </c>
      <c r="C30" s="256"/>
      <c r="D30" s="256"/>
      <c r="E30" s="256"/>
      <c r="F30" s="256"/>
      <c r="G30" s="256"/>
      <c r="H30" s="256"/>
      <c r="I30" s="256" t="s">
        <v>54</v>
      </c>
      <c r="J30" s="256"/>
      <c r="K30" s="106" t="s">
        <v>55</v>
      </c>
    </row>
    <row r="31" spans="2:11" s="96" customFormat="1" ht="20.100000000000001" customHeight="1" x14ac:dyDescent="0.2">
      <c r="B31" s="255"/>
      <c r="C31" s="255"/>
      <c r="D31" s="255"/>
      <c r="E31" s="255"/>
      <c r="F31" s="255"/>
      <c r="G31" s="255"/>
      <c r="H31" s="255"/>
      <c r="I31" s="255"/>
      <c r="J31" s="255"/>
      <c r="K31" s="27"/>
    </row>
    <row r="32" spans="2:11" s="96" customFormat="1" ht="20.100000000000001" customHeight="1" x14ac:dyDescent="0.2">
      <c r="B32" s="255"/>
      <c r="C32" s="255"/>
      <c r="D32" s="255"/>
      <c r="E32" s="255"/>
      <c r="F32" s="255"/>
      <c r="G32" s="255"/>
      <c r="H32" s="255"/>
      <c r="I32" s="255"/>
      <c r="J32" s="255"/>
      <c r="K32" s="27"/>
    </row>
    <row r="33" spans="2:13" s="96" customFormat="1" ht="20.100000000000001" customHeight="1" x14ac:dyDescent="0.2">
      <c r="B33" s="255"/>
      <c r="C33" s="255"/>
      <c r="D33" s="255"/>
      <c r="E33" s="255"/>
      <c r="F33" s="255"/>
      <c r="G33" s="255"/>
      <c r="H33" s="255"/>
      <c r="I33" s="255"/>
      <c r="J33" s="255"/>
      <c r="K33" s="28"/>
    </row>
    <row r="34" spans="2:13" s="96" customFormat="1" ht="20.100000000000001" customHeight="1" x14ac:dyDescent="0.2">
      <c r="B34" s="255"/>
      <c r="C34" s="255"/>
      <c r="D34" s="255"/>
      <c r="E34" s="255"/>
      <c r="F34" s="255"/>
      <c r="G34" s="255"/>
      <c r="H34" s="255"/>
      <c r="I34" s="255"/>
      <c r="J34" s="255"/>
      <c r="K34" s="28"/>
    </row>
    <row r="35" spans="2:13" s="96" customFormat="1" ht="20.100000000000001" customHeight="1" x14ac:dyDescent="0.2">
      <c r="B35" s="255"/>
      <c r="C35" s="255"/>
      <c r="D35" s="255"/>
      <c r="E35" s="255"/>
      <c r="F35" s="255"/>
      <c r="G35" s="255"/>
      <c r="H35" s="255"/>
      <c r="I35" s="255"/>
      <c r="J35" s="255"/>
      <c r="K35" s="28"/>
    </row>
    <row r="36" spans="2:13" s="96" customFormat="1" ht="20.100000000000001" customHeight="1" x14ac:dyDescent="0.2">
      <c r="B36" s="257" t="s">
        <v>147</v>
      </c>
      <c r="C36" s="257"/>
      <c r="D36" s="257"/>
      <c r="E36" s="257"/>
      <c r="F36" s="257"/>
      <c r="G36" s="257"/>
      <c r="H36" s="257"/>
      <c r="I36" s="257"/>
      <c r="J36" s="257"/>
      <c r="K36" s="29"/>
    </row>
    <row r="37" spans="2:13" s="96" customFormat="1" ht="20.100000000000001" customHeight="1" x14ac:dyDescent="0.2">
      <c r="B37" s="34"/>
      <c r="C37" s="34"/>
      <c r="D37" s="34"/>
      <c r="E37" s="34"/>
      <c r="F37" s="34"/>
      <c r="G37" s="34"/>
      <c r="H37" s="34"/>
      <c r="I37" s="34"/>
      <c r="J37" s="34"/>
      <c r="K37" s="35"/>
    </row>
    <row r="38" spans="2:13" s="96" customFormat="1" ht="26.25" customHeight="1" x14ac:dyDescent="0.2">
      <c r="B38" s="258" t="s">
        <v>148</v>
      </c>
      <c r="C38" s="258"/>
      <c r="D38" s="258" t="s">
        <v>61</v>
      </c>
      <c r="E38" s="258"/>
      <c r="F38" s="30" t="s">
        <v>149</v>
      </c>
      <c r="G38" s="258" t="s">
        <v>150</v>
      </c>
      <c r="H38" s="258"/>
      <c r="I38" s="258" t="s">
        <v>151</v>
      </c>
      <c r="J38" s="258"/>
      <c r="K38" s="30" t="s">
        <v>57</v>
      </c>
      <c r="L38" s="107"/>
      <c r="M38" s="107"/>
    </row>
    <row r="39" spans="2:13" s="96" customFormat="1" ht="20.100000000000001" customHeight="1" x14ac:dyDescent="0.2">
      <c r="B39" s="259"/>
      <c r="C39" s="259"/>
      <c r="D39" s="259"/>
      <c r="E39" s="259"/>
      <c r="F39" s="31"/>
      <c r="G39" s="259"/>
      <c r="H39" s="259"/>
      <c r="I39" s="259"/>
      <c r="J39" s="259"/>
      <c r="K39" s="32"/>
      <c r="L39" s="260"/>
      <c r="M39" s="260"/>
    </row>
    <row r="40" spans="2:13" s="96" customFormat="1" ht="20.100000000000001" customHeight="1" x14ac:dyDescent="0.2">
      <c r="B40" s="259"/>
      <c r="C40" s="259"/>
      <c r="D40" s="259"/>
      <c r="E40" s="259"/>
      <c r="F40" s="31"/>
      <c r="G40" s="259"/>
      <c r="H40" s="259"/>
      <c r="I40" s="259"/>
      <c r="J40" s="259"/>
      <c r="K40" s="32"/>
      <c r="L40" s="260"/>
      <c r="M40" s="260"/>
    </row>
    <row r="41" spans="2:13" s="96" customFormat="1" ht="20.100000000000001" customHeight="1" x14ac:dyDescent="0.2">
      <c r="B41" s="259"/>
      <c r="C41" s="259"/>
      <c r="D41" s="259"/>
      <c r="E41" s="259"/>
      <c r="F41" s="31"/>
      <c r="G41" s="259"/>
      <c r="H41" s="259"/>
      <c r="I41" s="259"/>
      <c r="J41" s="259"/>
      <c r="K41" s="32"/>
      <c r="L41" s="260"/>
      <c r="M41" s="260"/>
    </row>
    <row r="42" spans="2:13" s="96" customFormat="1" ht="20.100000000000001" customHeight="1" x14ac:dyDescent="0.2">
      <c r="B42" s="261" t="s">
        <v>107</v>
      </c>
      <c r="C42" s="262"/>
      <c r="D42" s="262"/>
      <c r="E42" s="262"/>
      <c r="F42" s="262"/>
      <c r="G42" s="262"/>
      <c r="H42" s="262"/>
      <c r="I42" s="262"/>
      <c r="J42" s="263"/>
      <c r="K42" s="33"/>
      <c r="L42" s="264"/>
      <c r="M42" s="264"/>
    </row>
    <row r="43" spans="2:13" s="96" customFormat="1" ht="20.100000000000001" customHeight="1" x14ac:dyDescent="0.2">
      <c r="B43" s="34"/>
      <c r="C43" s="34"/>
      <c r="D43" s="34"/>
      <c r="E43" s="34"/>
      <c r="F43" s="34"/>
      <c r="G43" s="34"/>
      <c r="H43" s="34"/>
      <c r="I43" s="34"/>
      <c r="J43" s="34"/>
      <c r="K43" s="35"/>
      <c r="L43" s="36"/>
      <c r="M43" s="36"/>
    </row>
    <row r="44" spans="2:13" s="96" customFormat="1" ht="20.100000000000001" customHeight="1" x14ac:dyDescent="0.2">
      <c r="B44" s="265" t="s">
        <v>152</v>
      </c>
      <c r="C44" s="265"/>
      <c r="D44" s="265"/>
      <c r="E44" s="265"/>
      <c r="F44" s="265"/>
      <c r="G44" s="265"/>
      <c r="H44" s="265"/>
      <c r="I44" s="265"/>
      <c r="J44" s="265"/>
      <c r="K44" s="265"/>
      <c r="L44" s="36"/>
      <c r="M44" s="36"/>
    </row>
    <row r="45" spans="2:13" s="96" customFormat="1" ht="20.100000000000001" customHeight="1" x14ac:dyDescent="0.2">
      <c r="L45" s="36"/>
      <c r="M45" s="36"/>
    </row>
    <row r="46" spans="2:13" s="96" customFormat="1" ht="20.100000000000001" customHeight="1" x14ac:dyDescent="0.2">
      <c r="B46" s="266" t="s">
        <v>153</v>
      </c>
      <c r="C46" s="267"/>
      <c r="D46" s="267"/>
      <c r="E46" s="268"/>
      <c r="F46" s="108"/>
      <c r="G46" s="108" t="s">
        <v>154</v>
      </c>
      <c r="H46" s="108"/>
      <c r="I46" s="269" t="s">
        <v>155</v>
      </c>
      <c r="J46" s="269"/>
      <c r="K46" s="108" t="s">
        <v>156</v>
      </c>
      <c r="L46" s="36"/>
      <c r="M46" s="36"/>
    </row>
    <row r="47" spans="2:13" s="96" customFormat="1" ht="20.100000000000001" customHeight="1" x14ac:dyDescent="0.2">
      <c r="B47" s="270"/>
      <c r="C47" s="271"/>
      <c r="D47" s="271"/>
      <c r="E47" s="272"/>
      <c r="F47" s="270" t="s">
        <v>157</v>
      </c>
      <c r="G47" s="271"/>
      <c r="H47" s="272"/>
      <c r="I47" s="255"/>
      <c r="J47" s="255"/>
      <c r="K47" s="27"/>
      <c r="L47" s="36"/>
      <c r="M47" s="36"/>
    </row>
    <row r="48" spans="2:13" s="96" customFormat="1" ht="20.100000000000001" customHeight="1" x14ac:dyDescent="0.2">
      <c r="B48" s="270"/>
      <c r="C48" s="271"/>
      <c r="D48" s="271"/>
      <c r="E48" s="272"/>
      <c r="F48" s="270"/>
      <c r="G48" s="271"/>
      <c r="H48" s="272"/>
      <c r="I48" s="255"/>
      <c r="J48" s="255"/>
      <c r="K48" s="27"/>
      <c r="L48" s="36"/>
      <c r="M48" s="36"/>
    </row>
    <row r="49" spans="1:11" s="96" customFormat="1" ht="20.100000000000001" customHeight="1" x14ac:dyDescent="0.2">
      <c r="B49" s="270"/>
      <c r="C49" s="271"/>
      <c r="D49" s="271"/>
      <c r="E49" s="272"/>
      <c r="F49" s="270"/>
      <c r="G49" s="271"/>
      <c r="H49" s="272"/>
      <c r="I49" s="255"/>
      <c r="J49" s="255"/>
      <c r="K49" s="28"/>
    </row>
    <row r="50" spans="1:11" s="96" customFormat="1" ht="20.100000000000001" customHeight="1" x14ac:dyDescent="0.2">
      <c r="B50" s="270"/>
      <c r="C50" s="271"/>
      <c r="D50" s="271"/>
      <c r="E50" s="272"/>
      <c r="F50" s="270"/>
      <c r="G50" s="271"/>
      <c r="H50" s="272"/>
      <c r="I50" s="255"/>
      <c r="J50" s="255"/>
      <c r="K50" s="28"/>
    </row>
    <row r="51" spans="1:11" ht="20.100000000000001" customHeight="1" x14ac:dyDescent="0.2">
      <c r="A51" s="96"/>
      <c r="B51" s="270"/>
      <c r="C51" s="271"/>
      <c r="D51" s="271"/>
      <c r="E51" s="272"/>
      <c r="F51" s="270"/>
      <c r="G51" s="271"/>
      <c r="H51" s="272"/>
      <c r="I51" s="255"/>
      <c r="J51" s="255"/>
      <c r="K51" s="28"/>
    </row>
    <row r="52" spans="1:11" ht="20.100000000000001" customHeight="1" x14ac:dyDescent="0.2">
      <c r="A52" s="96"/>
      <c r="B52" s="105"/>
      <c r="C52" s="105"/>
      <c r="D52" s="105"/>
      <c r="E52" s="105"/>
      <c r="F52" s="105"/>
      <c r="G52" s="105"/>
      <c r="H52" s="105"/>
      <c r="I52" s="96"/>
      <c r="J52" s="96"/>
      <c r="K52" s="37"/>
    </row>
    <row r="53" spans="1:11" ht="20.100000000000001" customHeight="1" x14ac:dyDescent="0.2">
      <c r="A53" s="96"/>
      <c r="B53" s="269" t="s">
        <v>158</v>
      </c>
      <c r="C53" s="269"/>
      <c r="D53" s="269"/>
      <c r="E53" s="269"/>
      <c r="F53" s="269"/>
      <c r="G53" s="269"/>
      <c r="H53" s="269"/>
      <c r="I53" s="269" t="s">
        <v>159</v>
      </c>
      <c r="J53" s="269"/>
      <c r="K53" s="269"/>
    </row>
    <row r="54" spans="1:11" ht="20.100000000000001" customHeight="1" x14ac:dyDescent="0.2">
      <c r="A54" s="96"/>
      <c r="B54" s="274"/>
      <c r="C54" s="274"/>
      <c r="D54" s="274"/>
      <c r="E54" s="274"/>
      <c r="F54" s="274"/>
      <c r="G54" s="274"/>
      <c r="H54" s="274"/>
      <c r="I54" s="274"/>
      <c r="J54" s="274"/>
      <c r="K54" s="274"/>
    </row>
    <row r="55" spans="1:11" ht="20.100000000000001" customHeight="1" x14ac:dyDescent="0.2">
      <c r="A55" s="96"/>
      <c r="B55" s="274"/>
      <c r="C55" s="274"/>
      <c r="D55" s="274"/>
      <c r="E55" s="274"/>
      <c r="F55" s="274"/>
      <c r="G55" s="274"/>
      <c r="H55" s="274"/>
      <c r="I55" s="274"/>
      <c r="J55" s="274"/>
      <c r="K55" s="274"/>
    </row>
    <row r="56" spans="1:11" ht="20.100000000000001" customHeight="1" x14ac:dyDescent="0.2">
      <c r="A56" s="96"/>
      <c r="B56" s="105"/>
      <c r="C56" s="105"/>
      <c r="D56" s="105"/>
      <c r="E56" s="105"/>
      <c r="F56" s="105"/>
      <c r="G56" s="105"/>
      <c r="H56" s="105"/>
      <c r="I56" s="96"/>
      <c r="J56" s="96"/>
      <c r="K56" s="37"/>
    </row>
    <row r="57" spans="1:11" ht="20.100000000000001" customHeight="1" x14ac:dyDescent="0.2">
      <c r="A57" s="96"/>
      <c r="B57" s="96" t="s">
        <v>260</v>
      </c>
      <c r="C57" s="105"/>
      <c r="D57" s="105"/>
      <c r="E57" s="105"/>
      <c r="F57" s="105"/>
      <c r="G57" s="105"/>
      <c r="H57" s="105"/>
      <c r="I57" s="96"/>
      <c r="J57" s="96"/>
      <c r="K57" s="37"/>
    </row>
    <row r="58" spans="1:11" ht="20.100000000000001" customHeight="1" x14ac:dyDescent="0.2">
      <c r="A58" s="96"/>
      <c r="B58" s="273" t="s">
        <v>261</v>
      </c>
      <c r="C58" s="273"/>
      <c r="D58" s="273"/>
      <c r="E58" s="273"/>
      <c r="F58" s="273"/>
      <c r="G58" s="273"/>
      <c r="H58" s="273"/>
      <c r="I58" s="273"/>
      <c r="J58" s="273"/>
      <c r="K58" s="273"/>
    </row>
    <row r="59" spans="1:11" ht="20.100000000000001" customHeight="1" x14ac:dyDescent="0.2">
      <c r="A59" s="96"/>
      <c r="B59" s="96"/>
      <c r="C59" s="96"/>
      <c r="D59" s="96"/>
      <c r="E59" s="96"/>
      <c r="F59" s="96"/>
      <c r="G59" s="96"/>
      <c r="H59" s="96"/>
      <c r="I59" s="96"/>
      <c r="J59" s="96"/>
      <c r="K59" s="96"/>
    </row>
    <row r="60" spans="1:11" ht="20.100000000000001" customHeight="1" x14ac:dyDescent="0.2">
      <c r="A60" s="96"/>
      <c r="B60" s="234" t="s">
        <v>160</v>
      </c>
      <c r="C60" s="234"/>
      <c r="D60" s="235"/>
      <c r="E60" s="236"/>
      <c r="F60" s="236"/>
      <c r="G60" s="236"/>
      <c r="H60" s="236"/>
      <c r="I60" s="237"/>
      <c r="J60" s="96"/>
      <c r="K60" s="96"/>
    </row>
    <row r="61" spans="1:11" ht="20.100000000000001" customHeight="1" x14ac:dyDescent="0.2">
      <c r="A61" s="96"/>
      <c r="B61" s="234" t="s">
        <v>140</v>
      </c>
      <c r="C61" s="234"/>
      <c r="D61" s="235"/>
      <c r="E61" s="236"/>
      <c r="F61" s="236"/>
      <c r="G61" s="236"/>
      <c r="H61" s="236"/>
      <c r="I61" s="237"/>
      <c r="J61" s="96"/>
      <c r="K61" s="96"/>
    </row>
    <row r="62" spans="1:11" ht="20.100000000000001" customHeight="1" x14ac:dyDescent="0.2">
      <c r="A62" s="96"/>
      <c r="B62" s="234" t="s">
        <v>141</v>
      </c>
      <c r="C62" s="234"/>
      <c r="D62" s="98"/>
      <c r="E62" s="99"/>
      <c r="F62" s="99"/>
      <c r="G62" s="99"/>
      <c r="H62" s="99"/>
      <c r="I62" s="100"/>
      <c r="J62" s="96"/>
      <c r="K62" s="96"/>
    </row>
    <row r="63" spans="1:11" ht="20.100000000000001" customHeight="1" x14ac:dyDescent="0.2">
      <c r="A63" s="96"/>
      <c r="B63" s="234" t="s">
        <v>133</v>
      </c>
      <c r="C63" s="234"/>
      <c r="D63" s="235"/>
      <c r="E63" s="236"/>
      <c r="F63" s="236"/>
      <c r="G63" s="236"/>
      <c r="H63" s="236"/>
      <c r="I63" s="237"/>
      <c r="J63" s="96"/>
      <c r="K63" s="96"/>
    </row>
    <row r="64" spans="1:11" ht="20.100000000000001" customHeight="1" x14ac:dyDescent="0.2">
      <c r="A64" s="96"/>
      <c r="B64" s="277" t="s">
        <v>138</v>
      </c>
      <c r="C64" s="278"/>
      <c r="D64" s="235"/>
      <c r="E64" s="236"/>
      <c r="F64" s="236"/>
      <c r="G64" s="236"/>
      <c r="H64" s="236"/>
      <c r="I64" s="237"/>
      <c r="J64" s="96"/>
      <c r="K64" s="96"/>
    </row>
    <row r="65" spans="1:13" ht="20.100000000000001" customHeight="1" x14ac:dyDescent="0.2">
      <c r="A65" s="96"/>
      <c r="B65" s="103" t="s">
        <v>142</v>
      </c>
      <c r="C65" s="104"/>
      <c r="D65" s="235"/>
      <c r="E65" s="236"/>
      <c r="F65" s="236"/>
      <c r="G65" s="236"/>
      <c r="H65" s="236"/>
      <c r="I65" s="237"/>
      <c r="J65" s="96"/>
      <c r="K65" s="96"/>
    </row>
    <row r="66" spans="1:13" ht="20.100000000000001" customHeight="1" x14ac:dyDescent="0.2">
      <c r="A66" s="96"/>
      <c r="B66" s="275" t="s">
        <v>161</v>
      </c>
      <c r="C66" s="276"/>
      <c r="D66" s="110">
        <v>2022</v>
      </c>
      <c r="E66" s="110">
        <v>2023</v>
      </c>
      <c r="F66" s="110">
        <v>2024</v>
      </c>
      <c r="G66" s="109"/>
      <c r="H66" s="96"/>
      <c r="I66" s="96"/>
      <c r="J66" s="96"/>
      <c r="K66" s="96"/>
    </row>
    <row r="67" spans="1:13" ht="20.100000000000001" customHeight="1" x14ac:dyDescent="0.2">
      <c r="A67" s="96"/>
      <c r="B67" s="275" t="s">
        <v>162</v>
      </c>
      <c r="C67" s="276"/>
      <c r="D67" s="247" t="s">
        <v>283</v>
      </c>
      <c r="E67" s="248"/>
      <c r="F67" s="248"/>
      <c r="G67" s="248"/>
      <c r="H67" s="248"/>
      <c r="I67" s="248"/>
      <c r="J67" s="248"/>
      <c r="K67" s="249"/>
    </row>
    <row r="68" spans="1:13" ht="20.100000000000001" customHeight="1" x14ac:dyDescent="0.2">
      <c r="A68" s="96"/>
      <c r="B68" s="238" t="s">
        <v>136</v>
      </c>
      <c r="C68" s="239"/>
      <c r="D68" s="247" t="s">
        <v>283</v>
      </c>
      <c r="E68" s="248"/>
      <c r="F68" s="248"/>
      <c r="G68" s="248"/>
      <c r="H68" s="248"/>
      <c r="I68" s="248"/>
      <c r="J68" s="248"/>
      <c r="K68" s="249"/>
    </row>
    <row r="69" spans="1:13" s="96" customFormat="1" ht="20.100000000000001" customHeight="1" x14ac:dyDescent="0.2">
      <c r="B69" s="256" t="s">
        <v>163</v>
      </c>
      <c r="C69" s="256"/>
      <c r="D69" s="256"/>
      <c r="E69" s="256"/>
      <c r="F69" s="256"/>
      <c r="G69" s="256"/>
      <c r="H69" s="256"/>
      <c r="I69" s="256" t="s">
        <v>54</v>
      </c>
      <c r="J69" s="256"/>
      <c r="K69" s="106" t="s">
        <v>55</v>
      </c>
    </row>
    <row r="70" spans="1:13" s="96" customFormat="1" ht="20.100000000000001" customHeight="1" x14ac:dyDescent="0.2">
      <c r="B70" s="255"/>
      <c r="C70" s="255"/>
      <c r="D70" s="255"/>
      <c r="E70" s="255"/>
      <c r="F70" s="255"/>
      <c r="G70" s="255"/>
      <c r="H70" s="255"/>
      <c r="I70" s="255"/>
      <c r="J70" s="255"/>
      <c r="K70" s="27"/>
    </row>
    <row r="71" spans="1:13" s="96" customFormat="1" ht="20.100000000000001" customHeight="1" x14ac:dyDescent="0.2">
      <c r="B71" s="255"/>
      <c r="C71" s="255"/>
      <c r="D71" s="255"/>
      <c r="E71" s="255"/>
      <c r="F71" s="255"/>
      <c r="G71" s="255"/>
      <c r="H71" s="255"/>
      <c r="I71" s="255"/>
      <c r="J71" s="255"/>
      <c r="K71" s="27"/>
    </row>
    <row r="72" spans="1:13" s="96" customFormat="1" ht="20.100000000000001" customHeight="1" x14ac:dyDescent="0.2">
      <c r="B72" s="255"/>
      <c r="C72" s="255"/>
      <c r="D72" s="255"/>
      <c r="E72" s="255"/>
      <c r="F72" s="255"/>
      <c r="G72" s="255"/>
      <c r="H72" s="255"/>
      <c r="I72" s="255"/>
      <c r="J72" s="255"/>
      <c r="K72" s="28"/>
    </row>
    <row r="73" spans="1:13" s="96" customFormat="1" ht="20.100000000000001" customHeight="1" x14ac:dyDescent="0.2">
      <c r="B73" s="255"/>
      <c r="C73" s="255"/>
      <c r="D73" s="255"/>
      <c r="E73" s="255"/>
      <c r="F73" s="255"/>
      <c r="G73" s="255"/>
      <c r="H73" s="255"/>
      <c r="I73" s="255"/>
      <c r="J73" s="255"/>
      <c r="K73" s="28"/>
    </row>
    <row r="74" spans="1:13" s="96" customFormat="1" ht="20.100000000000001" customHeight="1" x14ac:dyDescent="0.2">
      <c r="B74" s="255"/>
      <c r="C74" s="255"/>
      <c r="D74" s="255"/>
      <c r="E74" s="255"/>
      <c r="F74" s="255"/>
      <c r="G74" s="255"/>
      <c r="H74" s="255"/>
      <c r="I74" s="255"/>
      <c r="J74" s="255"/>
      <c r="K74" s="28"/>
    </row>
    <row r="75" spans="1:13" s="96" customFormat="1" ht="20.100000000000001" customHeight="1" x14ac:dyDescent="0.2">
      <c r="B75" s="279" t="s">
        <v>67</v>
      </c>
      <c r="C75" s="280"/>
      <c r="D75" s="280"/>
      <c r="E75" s="280"/>
      <c r="F75" s="280"/>
      <c r="G75" s="280"/>
      <c r="H75" s="280"/>
      <c r="I75" s="280"/>
      <c r="J75" s="281"/>
      <c r="K75" s="29">
        <f>(SUM(K70:K74)/2)</f>
        <v>0</v>
      </c>
    </row>
    <row r="76" spans="1:13" s="96" customFormat="1" ht="20.100000000000001" customHeight="1" x14ac:dyDescent="0.2">
      <c r="B76" s="258" t="s">
        <v>58</v>
      </c>
      <c r="C76" s="258"/>
      <c r="D76" s="258" t="s">
        <v>61</v>
      </c>
      <c r="E76" s="258"/>
      <c r="F76" s="30" t="s">
        <v>149</v>
      </c>
      <c r="G76" s="258" t="s">
        <v>62</v>
      </c>
      <c r="H76" s="258"/>
      <c r="I76" s="258" t="s">
        <v>56</v>
      </c>
      <c r="J76" s="258"/>
      <c r="K76" s="30" t="s">
        <v>57</v>
      </c>
    </row>
    <row r="77" spans="1:13" s="96" customFormat="1" ht="20.100000000000001" customHeight="1" x14ac:dyDescent="0.2">
      <c r="B77" s="259"/>
      <c r="C77" s="259"/>
      <c r="D77" s="259"/>
      <c r="E77" s="259"/>
      <c r="F77" s="31"/>
      <c r="G77" s="259"/>
      <c r="H77" s="259"/>
      <c r="I77" s="259"/>
      <c r="J77" s="259"/>
      <c r="K77" s="32"/>
      <c r="L77" s="260"/>
      <c r="M77" s="260"/>
    </row>
    <row r="78" spans="1:13" s="96" customFormat="1" ht="20.100000000000001" customHeight="1" x14ac:dyDescent="0.2">
      <c r="B78" s="259"/>
      <c r="C78" s="259"/>
      <c r="D78" s="259"/>
      <c r="E78" s="259"/>
      <c r="F78" s="31"/>
      <c r="G78" s="259"/>
      <c r="H78" s="259"/>
      <c r="I78" s="259"/>
      <c r="J78" s="259"/>
      <c r="K78" s="32"/>
      <c r="L78" s="260"/>
      <c r="M78" s="260"/>
    </row>
    <row r="79" spans="1:13" s="96" customFormat="1" ht="20.100000000000001" customHeight="1" x14ac:dyDescent="0.2">
      <c r="B79" s="259"/>
      <c r="C79" s="259"/>
      <c r="D79" s="259"/>
      <c r="E79" s="259"/>
      <c r="F79" s="31"/>
      <c r="G79" s="259"/>
      <c r="H79" s="259"/>
      <c r="I79" s="259"/>
      <c r="J79" s="259"/>
      <c r="K79" s="32"/>
      <c r="L79" s="260"/>
      <c r="M79" s="260"/>
    </row>
    <row r="80" spans="1:13" s="96" customFormat="1" ht="20.100000000000001" customHeight="1" x14ac:dyDescent="0.2">
      <c r="B80" s="259"/>
      <c r="C80" s="259"/>
      <c r="D80" s="259"/>
      <c r="E80" s="259"/>
      <c r="F80" s="31"/>
      <c r="G80" s="259"/>
      <c r="H80" s="259"/>
      <c r="I80" s="259"/>
      <c r="J80" s="259"/>
      <c r="K80" s="32"/>
      <c r="L80" s="260"/>
      <c r="M80" s="260"/>
    </row>
    <row r="81" spans="2:13" s="96" customFormat="1" ht="20.100000000000001" customHeight="1" x14ac:dyDescent="0.2">
      <c r="B81" s="261" t="s">
        <v>107</v>
      </c>
      <c r="C81" s="262"/>
      <c r="D81" s="262"/>
      <c r="E81" s="262"/>
      <c r="F81" s="262"/>
      <c r="G81" s="262"/>
      <c r="H81" s="262"/>
      <c r="I81" s="262"/>
      <c r="J81" s="263"/>
      <c r="K81" s="38"/>
      <c r="L81" s="264"/>
      <c r="M81" s="264"/>
    </row>
    <row r="82" spans="2:13" s="96" customFormat="1" x14ac:dyDescent="0.2"/>
    <row r="83" spans="2:13" s="96" customFormat="1" x14ac:dyDescent="0.2"/>
    <row r="84" spans="2:13" s="96" customFormat="1" x14ac:dyDescent="0.2"/>
    <row r="85" spans="2:13" s="96" customFormat="1" x14ac:dyDescent="0.2"/>
    <row r="86" spans="2:13" s="96" customFormat="1" x14ac:dyDescent="0.2"/>
    <row r="87" spans="2:13" s="96" customFormat="1" x14ac:dyDescent="0.2"/>
    <row r="88" spans="2:13" s="96" customFormat="1" x14ac:dyDescent="0.2"/>
    <row r="89" spans="2:13" s="96" customFormat="1" x14ac:dyDescent="0.2"/>
    <row r="90" spans="2:13" s="96" customFormat="1" x14ac:dyDescent="0.2"/>
    <row r="91" spans="2:13" s="96" customFormat="1" x14ac:dyDescent="0.2"/>
    <row r="92" spans="2:13" s="96" customFormat="1" x14ac:dyDescent="0.2"/>
    <row r="93" spans="2:13" s="96" customFormat="1" x14ac:dyDescent="0.2"/>
    <row r="94" spans="2:13" s="96" customFormat="1" x14ac:dyDescent="0.2"/>
    <row r="95" spans="2:13" s="96" customFormat="1" x14ac:dyDescent="0.2"/>
    <row r="96" spans="2:13" s="96" customFormat="1" x14ac:dyDescent="0.2"/>
    <row r="97" spans="1:1" s="96" customFormat="1" x14ac:dyDescent="0.2"/>
    <row r="98" spans="1:1" s="96" customFormat="1" x14ac:dyDescent="0.2"/>
    <row r="99" spans="1:1" s="96" customFormat="1" x14ac:dyDescent="0.2"/>
    <row r="100" spans="1:1" s="96" customFormat="1" x14ac:dyDescent="0.2"/>
    <row r="101" spans="1:1" s="96" customFormat="1" x14ac:dyDescent="0.2"/>
    <row r="102" spans="1:1" s="96" customFormat="1" x14ac:dyDescent="0.2"/>
    <row r="103" spans="1:1" s="96" customFormat="1" x14ac:dyDescent="0.2"/>
    <row r="104" spans="1:1" s="96" customFormat="1" x14ac:dyDescent="0.2"/>
    <row r="105" spans="1:1" s="96" customFormat="1" x14ac:dyDescent="0.2"/>
    <row r="106" spans="1:1" s="96" customFormat="1" x14ac:dyDescent="0.2"/>
    <row r="107" spans="1:1" s="96" customFormat="1" x14ac:dyDescent="0.2"/>
    <row r="108" spans="1:1" s="96" customFormat="1" x14ac:dyDescent="0.2"/>
    <row r="109" spans="1:1" x14ac:dyDescent="0.2">
      <c r="A109" s="96"/>
    </row>
  </sheetData>
  <mergeCells count="145">
    <mergeCell ref="B81:J81"/>
    <mergeCell ref="L81:M81"/>
    <mergeCell ref="B79:C79"/>
    <mergeCell ref="D79:E79"/>
    <mergeCell ref="G79:H79"/>
    <mergeCell ref="I79:J79"/>
    <mergeCell ref="L79:M79"/>
    <mergeCell ref="B80:C80"/>
    <mergeCell ref="D80:E80"/>
    <mergeCell ref="G80:H80"/>
    <mergeCell ref="I80:J80"/>
    <mergeCell ref="L80:M80"/>
    <mergeCell ref="B77:C77"/>
    <mergeCell ref="D77:E77"/>
    <mergeCell ref="G77:H77"/>
    <mergeCell ref="I77:J77"/>
    <mergeCell ref="L77:M77"/>
    <mergeCell ref="B78:C78"/>
    <mergeCell ref="D78:E78"/>
    <mergeCell ref="G78:H78"/>
    <mergeCell ref="I78:J78"/>
    <mergeCell ref="L78:M78"/>
    <mergeCell ref="B74:H74"/>
    <mergeCell ref="I74:J74"/>
    <mergeCell ref="B75:J75"/>
    <mergeCell ref="B76:C76"/>
    <mergeCell ref="D76:E76"/>
    <mergeCell ref="G76:H76"/>
    <mergeCell ref="I76:J76"/>
    <mergeCell ref="B71:H71"/>
    <mergeCell ref="I71:J71"/>
    <mergeCell ref="B72:H72"/>
    <mergeCell ref="I72:J72"/>
    <mergeCell ref="B73:H73"/>
    <mergeCell ref="I73:J73"/>
    <mergeCell ref="B68:C68"/>
    <mergeCell ref="D68:K68"/>
    <mergeCell ref="B69:H69"/>
    <mergeCell ref="I69:J69"/>
    <mergeCell ref="B70:H70"/>
    <mergeCell ref="I70:J70"/>
    <mergeCell ref="B63:C63"/>
    <mergeCell ref="D63:I63"/>
    <mergeCell ref="D64:I64"/>
    <mergeCell ref="D65:I65"/>
    <mergeCell ref="B66:C66"/>
    <mergeCell ref="B67:C67"/>
    <mergeCell ref="D67:K67"/>
    <mergeCell ref="B64:C64"/>
    <mergeCell ref="B58:K58"/>
    <mergeCell ref="B60:C60"/>
    <mergeCell ref="D60:I60"/>
    <mergeCell ref="B61:C61"/>
    <mergeCell ref="D61:I61"/>
    <mergeCell ref="B62:C62"/>
    <mergeCell ref="B53:H53"/>
    <mergeCell ref="I53:K53"/>
    <mergeCell ref="B54:H54"/>
    <mergeCell ref="I54:K54"/>
    <mergeCell ref="B55:H55"/>
    <mergeCell ref="I55:K55"/>
    <mergeCell ref="B50:E50"/>
    <mergeCell ref="F50:H50"/>
    <mergeCell ref="I50:J50"/>
    <mergeCell ref="B51:E51"/>
    <mergeCell ref="F51:H51"/>
    <mergeCell ref="I51:J51"/>
    <mergeCell ref="B48:E48"/>
    <mergeCell ref="F48:H48"/>
    <mergeCell ref="I48:J48"/>
    <mergeCell ref="B49:E49"/>
    <mergeCell ref="F49:H49"/>
    <mergeCell ref="I49:J49"/>
    <mergeCell ref="B44:K44"/>
    <mergeCell ref="B46:E46"/>
    <mergeCell ref="I46:J46"/>
    <mergeCell ref="B47:E47"/>
    <mergeCell ref="F47:H47"/>
    <mergeCell ref="I47:J47"/>
    <mergeCell ref="B41:C41"/>
    <mergeCell ref="D41:E41"/>
    <mergeCell ref="G41:H41"/>
    <mergeCell ref="I41:J41"/>
    <mergeCell ref="L41:M41"/>
    <mergeCell ref="B42:J42"/>
    <mergeCell ref="L42:M42"/>
    <mergeCell ref="L39:M39"/>
    <mergeCell ref="B40:C40"/>
    <mergeCell ref="D40:E40"/>
    <mergeCell ref="G40:H40"/>
    <mergeCell ref="I40:J40"/>
    <mergeCell ref="L40:M40"/>
    <mergeCell ref="B36:J36"/>
    <mergeCell ref="B38:C38"/>
    <mergeCell ref="D38:E38"/>
    <mergeCell ref="G38:H38"/>
    <mergeCell ref="I38:J38"/>
    <mergeCell ref="B39:C39"/>
    <mergeCell ref="D39:E39"/>
    <mergeCell ref="G39:H39"/>
    <mergeCell ref="I39:J39"/>
    <mergeCell ref="B33:H33"/>
    <mergeCell ref="I33:J33"/>
    <mergeCell ref="B34:H34"/>
    <mergeCell ref="I34:J34"/>
    <mergeCell ref="B35:H35"/>
    <mergeCell ref="I35:J35"/>
    <mergeCell ref="B30:H30"/>
    <mergeCell ref="I30:J30"/>
    <mergeCell ref="B31:H31"/>
    <mergeCell ref="I31:J31"/>
    <mergeCell ref="B32:H32"/>
    <mergeCell ref="I32:J32"/>
    <mergeCell ref="B25:C25"/>
    <mergeCell ref="D26:I26"/>
    <mergeCell ref="B27:C27"/>
    <mergeCell ref="D27:K27"/>
    <mergeCell ref="B28:C28"/>
    <mergeCell ref="D28:E28"/>
    <mergeCell ref="F28:G28"/>
    <mergeCell ref="B20:C20"/>
    <mergeCell ref="D20:I20"/>
    <mergeCell ref="B21:C21"/>
    <mergeCell ref="B22:C22"/>
    <mergeCell ref="D22:I22"/>
    <mergeCell ref="D23:I23"/>
    <mergeCell ref="B19:C19"/>
    <mergeCell ref="D19:I19"/>
    <mergeCell ref="D8:I8"/>
    <mergeCell ref="B9:C9"/>
    <mergeCell ref="D9:K9"/>
    <mergeCell ref="B12:C12"/>
    <mergeCell ref="D12:I12"/>
    <mergeCell ref="D13:I13"/>
    <mergeCell ref="D24:I24"/>
    <mergeCell ref="B6:C6"/>
    <mergeCell ref="D6:I6"/>
    <mergeCell ref="B7:C7"/>
    <mergeCell ref="B14:C14"/>
    <mergeCell ref="D15:I15"/>
    <mergeCell ref="B16:C16"/>
    <mergeCell ref="D16:K16"/>
    <mergeCell ref="B1:K1"/>
    <mergeCell ref="B2:K2"/>
    <mergeCell ref="B3:K3"/>
  </mergeCells>
  <printOptions horizontalCentered="1"/>
  <pageMargins left="0.39370078740157483" right="0.39370078740157483" top="0.39370078740157483" bottom="0.59055118110236227" header="0.31496062992125984" footer="0.39370078740157483"/>
  <pageSetup paperSize="9" scale="74" fitToHeight="0" orientation="portrait" r:id="rId1"/>
  <rowBreaks count="1" manualBreakCount="1">
    <brk id="37" min="1" max="10"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AA83"/>
  <sheetViews>
    <sheetView showGridLines="0" zoomScale="70" zoomScaleNormal="70" zoomScalePageLayoutView="70" workbookViewId="0">
      <selection activeCell="O53" sqref="O53"/>
    </sheetView>
  </sheetViews>
  <sheetFormatPr defaultColWidth="9.140625" defaultRowHeight="15" x14ac:dyDescent="0.2"/>
  <cols>
    <col min="1" max="1" width="5" style="111" customWidth="1"/>
    <col min="2" max="2" width="6.5703125" style="111" customWidth="1"/>
    <col min="3" max="3" width="35.42578125" style="111" customWidth="1"/>
    <col min="4" max="11" width="20.7109375" style="111" customWidth="1"/>
    <col min="12" max="12" width="8" style="112" customWidth="1"/>
    <col min="13" max="27" width="9.140625" style="112"/>
    <col min="28" max="16384" width="9.140625" style="111"/>
  </cols>
  <sheetData>
    <row r="1" spans="2:11" ht="42" customHeight="1" x14ac:dyDescent="0.2">
      <c r="B1" s="319" t="s">
        <v>361</v>
      </c>
      <c r="C1" s="319"/>
      <c r="D1" s="319"/>
      <c r="E1" s="319"/>
      <c r="F1" s="319"/>
      <c r="G1" s="319"/>
      <c r="H1" s="319"/>
      <c r="I1" s="319"/>
      <c r="J1" s="319"/>
      <c r="K1" s="319"/>
    </row>
    <row r="2" spans="2:11" x14ac:dyDescent="0.2">
      <c r="B2" s="112"/>
      <c r="C2" s="112"/>
      <c r="D2" s="112"/>
      <c r="E2" s="112"/>
      <c r="F2" s="112"/>
      <c r="G2" s="112"/>
      <c r="H2" s="112"/>
      <c r="I2" s="112"/>
      <c r="J2" s="112"/>
      <c r="K2" s="112"/>
    </row>
    <row r="3" spans="2:11" ht="39" customHeight="1" x14ac:dyDescent="0.2">
      <c r="B3" s="313" t="s">
        <v>262</v>
      </c>
      <c r="C3" s="314"/>
      <c r="D3" s="314"/>
      <c r="E3" s="314"/>
      <c r="F3" s="314"/>
      <c r="G3" s="314"/>
      <c r="H3" s="314"/>
      <c r="I3" s="314"/>
      <c r="J3" s="314"/>
      <c r="K3" s="315"/>
    </row>
    <row r="4" spans="2:11" ht="21.75" customHeight="1" x14ac:dyDescent="0.2">
      <c r="B4" s="282" t="s">
        <v>63</v>
      </c>
      <c r="C4" s="283"/>
      <c r="D4" s="284"/>
      <c r="E4" s="285"/>
      <c r="F4" s="286"/>
      <c r="G4" s="286"/>
      <c r="H4" s="286"/>
      <c r="I4" s="286"/>
      <c r="J4" s="286"/>
      <c r="K4" s="287"/>
    </row>
    <row r="5" spans="2:11" ht="21.75" customHeight="1" x14ac:dyDescent="0.2">
      <c r="B5" s="282" t="s">
        <v>64</v>
      </c>
      <c r="C5" s="283"/>
      <c r="D5" s="284"/>
      <c r="E5" s="285"/>
      <c r="F5" s="286"/>
      <c r="G5" s="286"/>
      <c r="H5" s="286"/>
      <c r="I5" s="286"/>
      <c r="J5" s="286"/>
      <c r="K5" s="287"/>
    </row>
    <row r="6" spans="2:11" ht="21.75" customHeight="1" x14ac:dyDescent="0.2">
      <c r="B6" s="282" t="s">
        <v>65</v>
      </c>
      <c r="C6" s="283"/>
      <c r="D6" s="284"/>
      <c r="E6" s="285"/>
      <c r="F6" s="286"/>
      <c r="G6" s="286"/>
      <c r="H6" s="286"/>
      <c r="I6" s="286"/>
      <c r="J6" s="286"/>
      <c r="K6" s="287"/>
    </row>
    <row r="7" spans="2:11" ht="21.75" customHeight="1" x14ac:dyDescent="0.2">
      <c r="B7" s="282" t="s">
        <v>66</v>
      </c>
      <c r="C7" s="283"/>
      <c r="D7" s="284"/>
      <c r="E7" s="285"/>
      <c r="F7" s="286"/>
      <c r="G7" s="286"/>
      <c r="H7" s="286"/>
      <c r="I7" s="286"/>
      <c r="J7" s="286"/>
      <c r="K7" s="287"/>
    </row>
    <row r="8" spans="2:11" x14ac:dyDescent="0.2">
      <c r="B8" s="112"/>
      <c r="C8" s="112"/>
      <c r="D8" s="112"/>
      <c r="E8" s="112"/>
      <c r="F8" s="112"/>
      <c r="G8" s="112"/>
      <c r="H8" s="112"/>
      <c r="I8" s="112"/>
      <c r="J8" s="112"/>
      <c r="K8" s="112"/>
    </row>
    <row r="9" spans="2:11" ht="21.75" customHeight="1" x14ac:dyDescent="0.2">
      <c r="B9" s="313" t="s">
        <v>60</v>
      </c>
      <c r="C9" s="314"/>
      <c r="D9" s="314"/>
      <c r="E9" s="314"/>
      <c r="F9" s="314"/>
      <c r="G9" s="314"/>
      <c r="H9" s="314"/>
      <c r="I9" s="314"/>
      <c r="J9" s="314"/>
      <c r="K9" s="315"/>
    </row>
    <row r="10" spans="2:11" ht="42" customHeight="1" x14ac:dyDescent="0.2">
      <c r="B10" s="288" t="s">
        <v>109</v>
      </c>
      <c r="C10" s="289"/>
      <c r="D10" s="289"/>
      <c r="E10" s="289"/>
      <c r="F10" s="289"/>
      <c r="G10" s="289"/>
      <c r="H10" s="289"/>
      <c r="I10" s="289"/>
      <c r="J10" s="289"/>
      <c r="K10" s="290"/>
    </row>
    <row r="11" spans="2:11" x14ac:dyDescent="0.2">
      <c r="B11" s="320" t="s">
        <v>43</v>
      </c>
      <c r="C11" s="320" t="s">
        <v>44</v>
      </c>
      <c r="D11" s="187" t="s">
        <v>45</v>
      </c>
      <c r="E11" s="187" t="s">
        <v>105</v>
      </c>
      <c r="F11" s="187" t="s">
        <v>59</v>
      </c>
      <c r="G11" s="187"/>
      <c r="H11" s="187"/>
      <c r="I11" s="187"/>
      <c r="J11" s="316"/>
      <c r="K11" s="320" t="s">
        <v>33</v>
      </c>
    </row>
    <row r="12" spans="2:11" x14ac:dyDescent="0.2">
      <c r="B12" s="320"/>
      <c r="C12" s="320"/>
      <c r="D12" s="173"/>
      <c r="E12" s="173"/>
      <c r="F12" s="7" t="s">
        <v>17</v>
      </c>
      <c r="G12" s="7" t="s">
        <v>19</v>
      </c>
      <c r="H12" s="7" t="s">
        <v>21</v>
      </c>
      <c r="I12" s="7" t="s">
        <v>23</v>
      </c>
      <c r="J12" s="7" t="s">
        <v>25</v>
      </c>
      <c r="K12" s="320"/>
    </row>
    <row r="13" spans="2:11" x14ac:dyDescent="0.2">
      <c r="B13" s="320"/>
      <c r="C13" s="320"/>
      <c r="D13" s="173"/>
      <c r="E13" s="173"/>
      <c r="F13" s="14" t="s">
        <v>47</v>
      </c>
      <c r="G13" s="14" t="s">
        <v>48</v>
      </c>
      <c r="H13" s="14" t="s">
        <v>49</v>
      </c>
      <c r="I13" s="14" t="s">
        <v>50</v>
      </c>
      <c r="J13" s="14" t="s">
        <v>51</v>
      </c>
      <c r="K13" s="187"/>
    </row>
    <row r="14" spans="2:11" ht="47.25" customHeight="1" x14ac:dyDescent="0.2">
      <c r="B14" s="187"/>
      <c r="C14" s="187"/>
      <c r="D14" s="173"/>
      <c r="E14" s="193"/>
      <c r="F14" s="19" t="s">
        <v>76</v>
      </c>
      <c r="G14" s="19" t="s">
        <v>79</v>
      </c>
      <c r="H14" s="19" t="s">
        <v>77</v>
      </c>
      <c r="I14" s="19" t="s">
        <v>78</v>
      </c>
      <c r="J14" s="19" t="s">
        <v>80</v>
      </c>
      <c r="K14" s="17" t="s">
        <v>46</v>
      </c>
    </row>
    <row r="15" spans="2:11" ht="22.5" customHeight="1" x14ac:dyDescent="0.2">
      <c r="B15" s="11">
        <v>1</v>
      </c>
      <c r="C15" s="115" t="s">
        <v>75</v>
      </c>
      <c r="D15" s="13">
        <v>0.3</v>
      </c>
      <c r="E15" s="25" t="str">
        <f>J35</f>
        <v>100%</v>
      </c>
      <c r="F15" s="20"/>
      <c r="G15" s="20"/>
      <c r="H15" s="20">
        <v>25</v>
      </c>
      <c r="I15" s="20"/>
      <c r="J15" s="20"/>
      <c r="K15" s="18">
        <f>D15*(F15+G15+H15+I15+J15)</f>
        <v>7.5</v>
      </c>
    </row>
    <row r="16" spans="2:11" ht="39" customHeight="1" x14ac:dyDescent="0.2">
      <c r="B16" s="11">
        <v>2</v>
      </c>
      <c r="C16" s="115" t="s">
        <v>284</v>
      </c>
      <c r="D16" s="13">
        <v>0.3</v>
      </c>
      <c r="E16" s="25" t="str">
        <f>J51</f>
        <v>100%</v>
      </c>
      <c r="F16" s="20"/>
      <c r="G16" s="20"/>
      <c r="H16" s="20">
        <v>25</v>
      </c>
      <c r="I16" s="20"/>
      <c r="J16" s="20"/>
      <c r="K16" s="18">
        <f>D16*(F16+G16+H16+I16+J16)</f>
        <v>7.5</v>
      </c>
    </row>
    <row r="17" spans="2:13" ht="22.5" customHeight="1" x14ac:dyDescent="0.2">
      <c r="B17" s="11">
        <v>3</v>
      </c>
      <c r="C17" s="115" t="s">
        <v>106</v>
      </c>
      <c r="D17" s="16">
        <v>0.4</v>
      </c>
      <c r="E17" s="25" t="str">
        <f>J67</f>
        <v>100%</v>
      </c>
      <c r="F17" s="20"/>
      <c r="G17" s="20"/>
      <c r="H17" s="20">
        <v>25</v>
      </c>
      <c r="I17" s="20"/>
      <c r="J17" s="20"/>
      <c r="K17" s="18">
        <f>D17*(F17+G17+H17+I17+J17)</f>
        <v>10</v>
      </c>
    </row>
    <row r="18" spans="2:13" ht="22.5" customHeight="1" x14ac:dyDescent="0.2">
      <c r="B18" s="82" t="s">
        <v>74</v>
      </c>
      <c r="C18" s="115" t="s">
        <v>68</v>
      </c>
      <c r="D18" s="16"/>
      <c r="E18" s="25">
        <f>J83</f>
        <v>0.5</v>
      </c>
      <c r="F18" s="20"/>
      <c r="G18" s="20"/>
      <c r="H18" s="20"/>
      <c r="I18" s="20"/>
      <c r="J18" s="20"/>
      <c r="K18" s="18">
        <f>D18*(F18+G18+H18+I18+J18)</f>
        <v>0</v>
      </c>
    </row>
    <row r="19" spans="2:13" x14ac:dyDescent="0.2">
      <c r="B19" s="304" t="s">
        <v>52</v>
      </c>
      <c r="C19" s="305"/>
      <c r="D19" s="305"/>
      <c r="E19" s="305"/>
      <c r="F19" s="317"/>
      <c r="G19" s="317"/>
      <c r="H19" s="317"/>
      <c r="I19" s="317"/>
      <c r="J19" s="318"/>
      <c r="K19" s="7">
        <f>SUM(K15:K18)</f>
        <v>25</v>
      </c>
    </row>
    <row r="20" spans="2:13" ht="12.75" customHeight="1" x14ac:dyDescent="0.2">
      <c r="B20" s="112"/>
      <c r="C20" s="112"/>
      <c r="D20" s="112"/>
      <c r="E20" s="112"/>
      <c r="F20" s="112"/>
      <c r="G20" s="112"/>
      <c r="H20" s="112"/>
      <c r="I20" s="112"/>
      <c r="J20" s="112"/>
      <c r="K20" s="112"/>
    </row>
    <row r="21" spans="2:13" ht="19.5" customHeight="1" x14ac:dyDescent="0.2">
      <c r="B21" s="309" t="s">
        <v>99</v>
      </c>
      <c r="C21" s="310"/>
      <c r="D21" s="310"/>
      <c r="E21" s="310"/>
      <c r="F21" s="310"/>
      <c r="G21" s="310"/>
      <c r="H21" s="310"/>
      <c r="I21" s="310"/>
      <c r="J21" s="310"/>
      <c r="K21" s="311"/>
    </row>
    <row r="22" spans="2:13" ht="19.5" customHeight="1" x14ac:dyDescent="0.2">
      <c r="B22" s="173" t="s">
        <v>53</v>
      </c>
      <c r="C22" s="173"/>
      <c r="D22" s="173"/>
      <c r="E22" s="173"/>
      <c r="F22" s="173"/>
      <c r="G22" s="173"/>
      <c r="H22" s="173" t="s">
        <v>54</v>
      </c>
      <c r="I22" s="173"/>
      <c r="J22" s="173" t="s">
        <v>55</v>
      </c>
      <c r="K22" s="173"/>
    </row>
    <row r="23" spans="2:13" ht="21" customHeight="1" x14ac:dyDescent="0.2">
      <c r="B23" s="301"/>
      <c r="C23" s="301"/>
      <c r="D23" s="301"/>
      <c r="E23" s="301"/>
      <c r="F23" s="301"/>
      <c r="G23" s="301"/>
      <c r="H23" s="301"/>
      <c r="I23" s="301"/>
      <c r="J23" s="312">
        <v>1</v>
      </c>
      <c r="K23" s="300"/>
    </row>
    <row r="24" spans="2:13" ht="21" customHeight="1" x14ac:dyDescent="0.2">
      <c r="B24" s="301"/>
      <c r="C24" s="301"/>
      <c r="D24" s="301"/>
      <c r="E24" s="301"/>
      <c r="F24" s="301"/>
      <c r="G24" s="301"/>
      <c r="H24" s="301"/>
      <c r="I24" s="301"/>
      <c r="J24" s="312"/>
      <c r="K24" s="300"/>
    </row>
    <row r="25" spans="2:13" ht="21" customHeight="1" x14ac:dyDescent="0.2">
      <c r="B25" s="301"/>
      <c r="C25" s="301"/>
      <c r="D25" s="301"/>
      <c r="E25" s="301"/>
      <c r="F25" s="301"/>
      <c r="G25" s="301"/>
      <c r="H25" s="301"/>
      <c r="I25" s="301"/>
      <c r="J25" s="300"/>
      <c r="K25" s="300"/>
    </row>
    <row r="26" spans="2:13" ht="21" customHeight="1" x14ac:dyDescent="0.2">
      <c r="B26" s="301"/>
      <c r="C26" s="301"/>
      <c r="D26" s="301"/>
      <c r="E26" s="301"/>
      <c r="F26" s="301"/>
      <c r="G26" s="301"/>
      <c r="H26" s="301"/>
      <c r="I26" s="301"/>
      <c r="J26" s="300"/>
      <c r="K26" s="300"/>
    </row>
    <row r="27" spans="2:13" ht="21" customHeight="1" x14ac:dyDescent="0.2">
      <c r="B27" s="301"/>
      <c r="C27" s="301"/>
      <c r="D27" s="301"/>
      <c r="E27" s="301"/>
      <c r="F27" s="301"/>
      <c r="G27" s="301"/>
      <c r="H27" s="301"/>
      <c r="I27" s="301"/>
      <c r="J27" s="300"/>
      <c r="K27" s="300"/>
    </row>
    <row r="28" spans="2:13" x14ac:dyDescent="0.2">
      <c r="B28" s="304" t="s">
        <v>67</v>
      </c>
      <c r="C28" s="305"/>
      <c r="D28" s="305"/>
      <c r="E28" s="305"/>
      <c r="F28" s="305"/>
      <c r="G28" s="305"/>
      <c r="H28" s="305"/>
      <c r="I28" s="306"/>
      <c r="J28" s="307">
        <f>(SUM(J23:K27)/COUNTA(J23:K27))</f>
        <v>1</v>
      </c>
      <c r="K28" s="307"/>
    </row>
    <row r="29" spans="2:13" ht="21.75" customHeight="1" x14ac:dyDescent="0.2">
      <c r="B29" s="308" t="s">
        <v>58</v>
      </c>
      <c r="C29" s="308"/>
      <c r="D29" s="308" t="s">
        <v>61</v>
      </c>
      <c r="E29" s="308"/>
      <c r="F29" s="308" t="s">
        <v>62</v>
      </c>
      <c r="G29" s="308"/>
      <c r="H29" s="308" t="s">
        <v>56</v>
      </c>
      <c r="I29" s="308"/>
      <c r="J29" s="308" t="s">
        <v>57</v>
      </c>
      <c r="K29" s="308"/>
      <c r="L29" s="113"/>
      <c r="M29" s="113"/>
    </row>
    <row r="30" spans="2:13" ht="16.5" customHeight="1" x14ac:dyDescent="0.2">
      <c r="B30" s="298" t="s">
        <v>103</v>
      </c>
      <c r="C30" s="298"/>
      <c r="D30" s="298"/>
      <c r="E30" s="298"/>
      <c r="F30" s="298">
        <v>1</v>
      </c>
      <c r="G30" s="298"/>
      <c r="H30" s="298">
        <v>1</v>
      </c>
      <c r="I30" s="298"/>
      <c r="J30" s="299">
        <f>H30/F30</f>
        <v>1</v>
      </c>
      <c r="K30" s="299"/>
      <c r="L30" s="303"/>
      <c r="M30" s="303"/>
    </row>
    <row r="31" spans="2:13" ht="16.5" customHeight="1" x14ac:dyDescent="0.2">
      <c r="B31" s="298" t="s">
        <v>104</v>
      </c>
      <c r="C31" s="298"/>
      <c r="D31" s="298"/>
      <c r="E31" s="298"/>
      <c r="F31" s="298">
        <v>1</v>
      </c>
      <c r="G31" s="298"/>
      <c r="H31" s="298">
        <v>2</v>
      </c>
      <c r="I31" s="298"/>
      <c r="J31" s="299">
        <f>H31/F31</f>
        <v>2</v>
      </c>
      <c r="K31" s="299"/>
      <c r="L31" s="303"/>
      <c r="M31" s="303"/>
    </row>
    <row r="32" spans="2:13" ht="16.5" customHeight="1" x14ac:dyDescent="0.2">
      <c r="B32" s="298"/>
      <c r="C32" s="298"/>
      <c r="D32" s="298"/>
      <c r="E32" s="298"/>
      <c r="F32" s="298"/>
      <c r="G32" s="298"/>
      <c r="H32" s="298"/>
      <c r="I32" s="298"/>
      <c r="J32" s="299"/>
      <c r="K32" s="299"/>
      <c r="L32" s="303"/>
      <c r="M32" s="303"/>
    </row>
    <row r="33" spans="2:13" ht="16.5" customHeight="1" x14ac:dyDescent="0.2">
      <c r="B33" s="298"/>
      <c r="C33" s="298"/>
      <c r="D33" s="298"/>
      <c r="E33" s="298"/>
      <c r="F33" s="298"/>
      <c r="G33" s="298"/>
      <c r="H33" s="298"/>
      <c r="I33" s="298"/>
      <c r="J33" s="299"/>
      <c r="K33" s="299"/>
      <c r="L33" s="303"/>
      <c r="M33" s="303"/>
    </row>
    <row r="34" spans="2:13" x14ac:dyDescent="0.2">
      <c r="B34" s="291" t="s">
        <v>107</v>
      </c>
      <c r="C34" s="292"/>
      <c r="D34" s="292"/>
      <c r="E34" s="292"/>
      <c r="F34" s="292"/>
      <c r="G34" s="292"/>
      <c r="H34" s="292"/>
      <c r="I34" s="293"/>
      <c r="J34" s="296">
        <f t="shared" ref="J34:K34" si="0">(SUM(J30:K33)/COUNTA(J30:K33))</f>
        <v>1.5</v>
      </c>
      <c r="K34" s="297" t="e">
        <f t="shared" si="0"/>
        <v>#DIV/0!</v>
      </c>
      <c r="L34" s="302"/>
      <c r="M34" s="302"/>
    </row>
    <row r="35" spans="2:13" x14ac:dyDescent="0.2">
      <c r="B35" s="291" t="s">
        <v>108</v>
      </c>
      <c r="C35" s="292"/>
      <c r="D35" s="292"/>
      <c r="E35" s="292"/>
      <c r="F35" s="292"/>
      <c r="G35" s="292"/>
      <c r="H35" s="292"/>
      <c r="I35" s="293"/>
      <c r="J35" s="294" t="str">
        <f>IF(J34&gt;100%,"100%",J34)</f>
        <v>100%</v>
      </c>
      <c r="K35" s="295"/>
      <c r="L35" s="114"/>
      <c r="M35" s="114"/>
    </row>
    <row r="36" spans="2:13" x14ac:dyDescent="0.2">
      <c r="B36" s="112"/>
      <c r="C36" s="112"/>
      <c r="D36" s="112"/>
      <c r="E36" s="112"/>
      <c r="F36" s="112"/>
      <c r="G36" s="112"/>
      <c r="H36" s="112"/>
      <c r="I36" s="112"/>
      <c r="J36" s="112"/>
      <c r="K36" s="112"/>
    </row>
    <row r="37" spans="2:13" ht="47.25" customHeight="1" x14ac:dyDescent="0.2">
      <c r="B37" s="309" t="s">
        <v>285</v>
      </c>
      <c r="C37" s="310"/>
      <c r="D37" s="310"/>
      <c r="E37" s="310"/>
      <c r="F37" s="310"/>
      <c r="G37" s="310"/>
      <c r="H37" s="310"/>
      <c r="I37" s="310"/>
      <c r="J37" s="310"/>
      <c r="K37" s="311"/>
    </row>
    <row r="38" spans="2:13" x14ac:dyDescent="0.2">
      <c r="B38" s="173" t="s">
        <v>53</v>
      </c>
      <c r="C38" s="173"/>
      <c r="D38" s="173"/>
      <c r="E38" s="173"/>
      <c r="F38" s="173"/>
      <c r="G38" s="173"/>
      <c r="H38" s="173" t="s">
        <v>54</v>
      </c>
      <c r="I38" s="173"/>
      <c r="J38" s="173" t="s">
        <v>55</v>
      </c>
      <c r="K38" s="173"/>
    </row>
    <row r="39" spans="2:13" x14ac:dyDescent="0.2">
      <c r="B39" s="301" t="s">
        <v>72</v>
      </c>
      <c r="C39" s="301"/>
      <c r="D39" s="301"/>
      <c r="E39" s="301"/>
      <c r="F39" s="301"/>
      <c r="G39" s="301"/>
      <c r="H39" s="301"/>
      <c r="I39" s="301"/>
      <c r="J39" s="312"/>
      <c r="K39" s="300"/>
    </row>
    <row r="40" spans="2:13" x14ac:dyDescent="0.2">
      <c r="B40" s="301" t="s">
        <v>96</v>
      </c>
      <c r="C40" s="301"/>
      <c r="D40" s="301"/>
      <c r="E40" s="301"/>
      <c r="F40" s="301"/>
      <c r="G40" s="301"/>
      <c r="H40" s="301"/>
      <c r="I40" s="301"/>
      <c r="J40" s="312"/>
      <c r="K40" s="300"/>
    </row>
    <row r="41" spans="2:13" x14ac:dyDescent="0.2">
      <c r="B41" s="301" t="s">
        <v>286</v>
      </c>
      <c r="C41" s="301"/>
      <c r="D41" s="301"/>
      <c r="E41" s="301"/>
      <c r="F41" s="301"/>
      <c r="G41" s="301"/>
      <c r="H41" s="301"/>
      <c r="I41" s="301"/>
      <c r="J41" s="300"/>
      <c r="K41" s="300"/>
    </row>
    <row r="42" spans="2:13" x14ac:dyDescent="0.2">
      <c r="B42" s="301" t="s">
        <v>94</v>
      </c>
      <c r="C42" s="301"/>
      <c r="D42" s="301"/>
      <c r="E42" s="301"/>
      <c r="F42" s="301"/>
      <c r="G42" s="301"/>
      <c r="H42" s="301"/>
      <c r="I42" s="301"/>
      <c r="J42" s="300"/>
      <c r="K42" s="300"/>
    </row>
    <row r="43" spans="2:13" x14ac:dyDescent="0.2">
      <c r="B43" s="301"/>
      <c r="C43" s="301"/>
      <c r="D43" s="301"/>
      <c r="E43" s="301"/>
      <c r="F43" s="301"/>
      <c r="G43" s="301"/>
      <c r="H43" s="301"/>
      <c r="I43" s="301"/>
      <c r="J43" s="300"/>
      <c r="K43" s="300"/>
    </row>
    <row r="44" spans="2:13" x14ac:dyDescent="0.2">
      <c r="B44" s="304" t="s">
        <v>67</v>
      </c>
      <c r="C44" s="305"/>
      <c r="D44" s="305"/>
      <c r="E44" s="305"/>
      <c r="F44" s="305"/>
      <c r="G44" s="305"/>
      <c r="H44" s="305"/>
      <c r="I44" s="306"/>
      <c r="J44" s="307">
        <f>(SUM(J39:K43)/2)</f>
        <v>0</v>
      </c>
      <c r="K44" s="307"/>
    </row>
    <row r="45" spans="2:13" x14ac:dyDescent="0.2">
      <c r="B45" s="308" t="s">
        <v>58</v>
      </c>
      <c r="C45" s="308"/>
      <c r="D45" s="308" t="s">
        <v>61</v>
      </c>
      <c r="E45" s="308"/>
      <c r="F45" s="308" t="s">
        <v>62</v>
      </c>
      <c r="G45" s="308"/>
      <c r="H45" s="308" t="s">
        <v>56</v>
      </c>
      <c r="I45" s="308"/>
      <c r="J45" s="308" t="s">
        <v>57</v>
      </c>
      <c r="K45" s="308"/>
    </row>
    <row r="46" spans="2:13" ht="24.75" customHeight="1" x14ac:dyDescent="0.2">
      <c r="B46" s="321" t="s">
        <v>97</v>
      </c>
      <c r="C46" s="321"/>
      <c r="D46" s="322" t="s">
        <v>95</v>
      </c>
      <c r="E46" s="322"/>
      <c r="F46" s="298">
        <v>10</v>
      </c>
      <c r="G46" s="298"/>
      <c r="H46" s="298">
        <v>10</v>
      </c>
      <c r="I46" s="298"/>
      <c r="J46" s="299">
        <f>H46/F46</f>
        <v>1</v>
      </c>
      <c r="K46" s="299"/>
      <c r="L46" s="303"/>
      <c r="M46" s="303"/>
    </row>
    <row r="47" spans="2:13" ht="36.75" customHeight="1" x14ac:dyDescent="0.2">
      <c r="B47" s="321" t="s">
        <v>287</v>
      </c>
      <c r="C47" s="321"/>
      <c r="D47" s="322" t="s">
        <v>95</v>
      </c>
      <c r="E47" s="322"/>
      <c r="F47" s="298">
        <v>2</v>
      </c>
      <c r="G47" s="298"/>
      <c r="H47" s="298">
        <v>3</v>
      </c>
      <c r="I47" s="298"/>
      <c r="J47" s="299">
        <f>H47/F47</f>
        <v>1.5</v>
      </c>
      <c r="K47" s="299"/>
      <c r="L47" s="303"/>
      <c r="M47" s="303"/>
    </row>
    <row r="48" spans="2:13" ht="25.5" customHeight="1" x14ac:dyDescent="0.2">
      <c r="B48" s="321" t="s">
        <v>98</v>
      </c>
      <c r="C48" s="321"/>
      <c r="D48" s="322" t="s">
        <v>95</v>
      </c>
      <c r="E48" s="322"/>
      <c r="F48" s="298">
        <v>20</v>
      </c>
      <c r="G48" s="298"/>
      <c r="H48" s="298">
        <v>20</v>
      </c>
      <c r="I48" s="298"/>
      <c r="J48" s="299">
        <f>H48/F48</f>
        <v>1</v>
      </c>
      <c r="K48" s="299"/>
      <c r="L48" s="303"/>
      <c r="M48" s="303"/>
    </row>
    <row r="49" spans="2:13" x14ac:dyDescent="0.2">
      <c r="B49" s="298"/>
      <c r="C49" s="298"/>
      <c r="D49" s="298"/>
      <c r="E49" s="298"/>
      <c r="F49" s="298"/>
      <c r="G49" s="298"/>
      <c r="H49" s="298"/>
      <c r="I49" s="298"/>
      <c r="J49" s="299"/>
      <c r="K49" s="299"/>
      <c r="L49" s="303"/>
      <c r="M49" s="303"/>
    </row>
    <row r="50" spans="2:13" x14ac:dyDescent="0.2">
      <c r="B50" s="291" t="s">
        <v>107</v>
      </c>
      <c r="C50" s="292"/>
      <c r="D50" s="292"/>
      <c r="E50" s="292"/>
      <c r="F50" s="292"/>
      <c r="G50" s="292"/>
      <c r="H50" s="292"/>
      <c r="I50" s="293"/>
      <c r="J50" s="296">
        <f t="shared" ref="J50:K50" si="1">(SUM(J46:K49)/COUNTA(J46:K49))</f>
        <v>1.1666666666666667</v>
      </c>
      <c r="K50" s="297" t="e">
        <f t="shared" si="1"/>
        <v>#DIV/0!</v>
      </c>
      <c r="L50" s="302"/>
      <c r="M50" s="302"/>
    </row>
    <row r="51" spans="2:13" x14ac:dyDescent="0.2">
      <c r="B51" s="291" t="s">
        <v>108</v>
      </c>
      <c r="C51" s="292"/>
      <c r="D51" s="292"/>
      <c r="E51" s="292"/>
      <c r="F51" s="292"/>
      <c r="G51" s="292"/>
      <c r="H51" s="292"/>
      <c r="I51" s="293"/>
      <c r="J51" s="294" t="str">
        <f>IF(J50&gt;100%,"100%",J50)</f>
        <v>100%</v>
      </c>
      <c r="K51" s="295"/>
      <c r="L51" s="114"/>
      <c r="M51" s="114"/>
    </row>
    <row r="52" spans="2:13" x14ac:dyDescent="0.2">
      <c r="B52" s="112"/>
      <c r="C52" s="112"/>
      <c r="D52" s="112"/>
      <c r="E52" s="112"/>
      <c r="F52" s="112"/>
      <c r="G52" s="112"/>
      <c r="H52" s="112"/>
      <c r="I52" s="112"/>
      <c r="J52" s="112"/>
      <c r="K52" s="112"/>
    </row>
    <row r="53" spans="2:13" x14ac:dyDescent="0.2">
      <c r="B53" s="309" t="s">
        <v>100</v>
      </c>
      <c r="C53" s="310"/>
      <c r="D53" s="310"/>
      <c r="E53" s="310"/>
      <c r="F53" s="310"/>
      <c r="G53" s="310"/>
      <c r="H53" s="310"/>
      <c r="I53" s="310"/>
      <c r="J53" s="310"/>
      <c r="K53" s="311"/>
    </row>
    <row r="54" spans="2:13" x14ac:dyDescent="0.2">
      <c r="B54" s="173" t="s">
        <v>53</v>
      </c>
      <c r="C54" s="173"/>
      <c r="D54" s="173"/>
      <c r="E54" s="173"/>
      <c r="F54" s="173"/>
      <c r="G54" s="173"/>
      <c r="H54" s="173" t="s">
        <v>54</v>
      </c>
      <c r="I54" s="173"/>
      <c r="J54" s="173" t="s">
        <v>55</v>
      </c>
      <c r="K54" s="173"/>
    </row>
    <row r="55" spans="2:13" x14ac:dyDescent="0.2">
      <c r="B55" s="301"/>
      <c r="C55" s="301"/>
      <c r="D55" s="301"/>
      <c r="E55" s="301"/>
      <c r="F55" s="301"/>
      <c r="G55" s="301"/>
      <c r="H55" s="301"/>
      <c r="I55" s="301"/>
      <c r="J55" s="312"/>
      <c r="K55" s="300"/>
    </row>
    <row r="56" spans="2:13" x14ac:dyDescent="0.2">
      <c r="B56" s="301"/>
      <c r="C56" s="301"/>
      <c r="D56" s="301"/>
      <c r="E56" s="301"/>
      <c r="F56" s="301"/>
      <c r="G56" s="301"/>
      <c r="H56" s="301"/>
      <c r="I56" s="301"/>
      <c r="J56" s="312"/>
      <c r="K56" s="300"/>
    </row>
    <row r="57" spans="2:13" x14ac:dyDescent="0.2">
      <c r="B57" s="301"/>
      <c r="C57" s="301"/>
      <c r="D57" s="301"/>
      <c r="E57" s="301"/>
      <c r="F57" s="301"/>
      <c r="G57" s="301"/>
      <c r="H57" s="301"/>
      <c r="I57" s="301"/>
      <c r="J57" s="300"/>
      <c r="K57" s="300"/>
    </row>
    <row r="58" spans="2:13" x14ac:dyDescent="0.2">
      <c r="B58" s="301"/>
      <c r="C58" s="301"/>
      <c r="D58" s="301"/>
      <c r="E58" s="301"/>
      <c r="F58" s="301"/>
      <c r="G58" s="301"/>
      <c r="H58" s="301"/>
      <c r="I58" s="301"/>
      <c r="J58" s="300"/>
      <c r="K58" s="300"/>
    </row>
    <row r="59" spans="2:13" x14ac:dyDescent="0.2">
      <c r="B59" s="301"/>
      <c r="C59" s="301"/>
      <c r="D59" s="301"/>
      <c r="E59" s="301"/>
      <c r="F59" s="301"/>
      <c r="G59" s="301"/>
      <c r="H59" s="301"/>
      <c r="I59" s="301"/>
      <c r="J59" s="300"/>
      <c r="K59" s="300"/>
    </row>
    <row r="60" spans="2:13" x14ac:dyDescent="0.2">
      <c r="B60" s="304" t="s">
        <v>67</v>
      </c>
      <c r="C60" s="305"/>
      <c r="D60" s="305"/>
      <c r="E60" s="305"/>
      <c r="F60" s="305"/>
      <c r="G60" s="305"/>
      <c r="H60" s="305"/>
      <c r="I60" s="306"/>
      <c r="J60" s="307">
        <f>(SUM(J55:K59)/2)</f>
        <v>0</v>
      </c>
      <c r="K60" s="307"/>
    </row>
    <row r="61" spans="2:13" x14ac:dyDescent="0.2">
      <c r="B61" s="308" t="s">
        <v>58</v>
      </c>
      <c r="C61" s="308"/>
      <c r="D61" s="308" t="s">
        <v>61</v>
      </c>
      <c r="E61" s="308"/>
      <c r="F61" s="308" t="s">
        <v>62</v>
      </c>
      <c r="G61" s="308"/>
      <c r="H61" s="308" t="s">
        <v>56</v>
      </c>
      <c r="I61" s="308"/>
      <c r="J61" s="308" t="s">
        <v>57</v>
      </c>
      <c r="K61" s="308"/>
    </row>
    <row r="62" spans="2:13" x14ac:dyDescent="0.2">
      <c r="B62" s="298" t="s">
        <v>103</v>
      </c>
      <c r="C62" s="298"/>
      <c r="D62" s="298"/>
      <c r="E62" s="298"/>
      <c r="F62" s="298">
        <v>1</v>
      </c>
      <c r="G62" s="298"/>
      <c r="H62" s="298">
        <v>1</v>
      </c>
      <c r="I62" s="298"/>
      <c r="J62" s="299">
        <f>H62/F62</f>
        <v>1</v>
      </c>
      <c r="K62" s="299"/>
      <c r="L62" s="303"/>
      <c r="M62" s="303"/>
    </row>
    <row r="63" spans="2:13" x14ac:dyDescent="0.2">
      <c r="B63" s="298" t="s">
        <v>104</v>
      </c>
      <c r="C63" s="298"/>
      <c r="D63" s="298"/>
      <c r="E63" s="298"/>
      <c r="F63" s="298">
        <v>1</v>
      </c>
      <c r="G63" s="298"/>
      <c r="H63" s="298">
        <v>2</v>
      </c>
      <c r="I63" s="298"/>
      <c r="J63" s="299">
        <f>H63/F63</f>
        <v>2</v>
      </c>
      <c r="K63" s="299"/>
      <c r="L63" s="303"/>
      <c r="M63" s="303"/>
    </row>
    <row r="64" spans="2:13" x14ac:dyDescent="0.2">
      <c r="B64" s="298"/>
      <c r="C64" s="298"/>
      <c r="D64" s="298"/>
      <c r="E64" s="298"/>
      <c r="F64" s="298"/>
      <c r="G64" s="298"/>
      <c r="H64" s="298"/>
      <c r="I64" s="298"/>
      <c r="J64" s="299"/>
      <c r="K64" s="299"/>
      <c r="L64" s="303"/>
      <c r="M64" s="303"/>
    </row>
    <row r="65" spans="2:13" x14ac:dyDescent="0.2">
      <c r="B65" s="298"/>
      <c r="C65" s="298"/>
      <c r="D65" s="298"/>
      <c r="E65" s="298"/>
      <c r="F65" s="298"/>
      <c r="G65" s="298"/>
      <c r="H65" s="298"/>
      <c r="I65" s="298"/>
      <c r="J65" s="299"/>
      <c r="K65" s="299"/>
      <c r="L65" s="303"/>
      <c r="M65" s="303"/>
    </row>
    <row r="66" spans="2:13" x14ac:dyDescent="0.2">
      <c r="B66" s="291" t="s">
        <v>107</v>
      </c>
      <c r="C66" s="292"/>
      <c r="D66" s="292"/>
      <c r="E66" s="292"/>
      <c r="F66" s="292"/>
      <c r="G66" s="292"/>
      <c r="H66" s="292"/>
      <c r="I66" s="293"/>
      <c r="J66" s="296">
        <f t="shared" ref="J66:K66" si="2">(SUM(J62:K65)/COUNTA(J62:K65))</f>
        <v>1.5</v>
      </c>
      <c r="K66" s="297" t="e">
        <f t="shared" si="2"/>
        <v>#DIV/0!</v>
      </c>
      <c r="L66" s="302"/>
      <c r="M66" s="302"/>
    </row>
    <row r="67" spans="2:13" x14ac:dyDescent="0.2">
      <c r="B67" s="291" t="s">
        <v>108</v>
      </c>
      <c r="C67" s="292"/>
      <c r="D67" s="292"/>
      <c r="E67" s="292"/>
      <c r="F67" s="292"/>
      <c r="G67" s="292"/>
      <c r="H67" s="292"/>
      <c r="I67" s="293"/>
      <c r="J67" s="294" t="str">
        <f>IF(J66&gt;100%,"100%",J66)</f>
        <v>100%</v>
      </c>
      <c r="K67" s="295"/>
      <c r="L67" s="114"/>
      <c r="M67" s="114"/>
    </row>
    <row r="68" spans="2:13" x14ac:dyDescent="0.2">
      <c r="B68" s="112"/>
      <c r="C68" s="112"/>
      <c r="D68" s="112"/>
      <c r="E68" s="112"/>
      <c r="F68" s="112"/>
      <c r="G68" s="112"/>
      <c r="H68" s="112"/>
      <c r="I68" s="112"/>
      <c r="J68" s="112"/>
      <c r="K68" s="112"/>
    </row>
    <row r="69" spans="2:13" x14ac:dyDescent="0.2">
      <c r="B69" s="309" t="s">
        <v>101</v>
      </c>
      <c r="C69" s="310"/>
      <c r="D69" s="310"/>
      <c r="E69" s="310"/>
      <c r="F69" s="310"/>
      <c r="G69" s="310"/>
      <c r="H69" s="310"/>
      <c r="I69" s="310"/>
      <c r="J69" s="310"/>
      <c r="K69" s="311"/>
    </row>
    <row r="70" spans="2:13" x14ac:dyDescent="0.2">
      <c r="B70" s="173" t="s">
        <v>53</v>
      </c>
      <c r="C70" s="173"/>
      <c r="D70" s="173"/>
      <c r="E70" s="173"/>
      <c r="F70" s="173"/>
      <c r="G70" s="173"/>
      <c r="H70" s="173" t="s">
        <v>54</v>
      </c>
      <c r="I70" s="173"/>
      <c r="J70" s="173" t="s">
        <v>55</v>
      </c>
      <c r="K70" s="173"/>
    </row>
    <row r="71" spans="2:13" x14ac:dyDescent="0.2">
      <c r="B71" s="301"/>
      <c r="C71" s="301"/>
      <c r="D71" s="301"/>
      <c r="E71" s="301"/>
      <c r="F71" s="301"/>
      <c r="G71" s="301"/>
      <c r="H71" s="301"/>
      <c r="I71" s="301"/>
      <c r="J71" s="312"/>
      <c r="K71" s="300"/>
    </row>
    <row r="72" spans="2:13" x14ac:dyDescent="0.2">
      <c r="B72" s="301"/>
      <c r="C72" s="301"/>
      <c r="D72" s="301"/>
      <c r="E72" s="301"/>
      <c r="F72" s="301"/>
      <c r="G72" s="301"/>
      <c r="H72" s="301"/>
      <c r="I72" s="301"/>
      <c r="J72" s="312"/>
      <c r="K72" s="300"/>
    </row>
    <row r="73" spans="2:13" x14ac:dyDescent="0.2">
      <c r="B73" s="301"/>
      <c r="C73" s="301"/>
      <c r="D73" s="301"/>
      <c r="E73" s="301"/>
      <c r="F73" s="301"/>
      <c r="G73" s="301"/>
      <c r="H73" s="301"/>
      <c r="I73" s="301"/>
      <c r="J73" s="300"/>
      <c r="K73" s="300"/>
    </row>
    <row r="74" spans="2:13" x14ac:dyDescent="0.2">
      <c r="B74" s="301"/>
      <c r="C74" s="301"/>
      <c r="D74" s="301"/>
      <c r="E74" s="301"/>
      <c r="F74" s="301"/>
      <c r="G74" s="301"/>
      <c r="H74" s="301"/>
      <c r="I74" s="301"/>
      <c r="J74" s="300"/>
      <c r="K74" s="300"/>
    </row>
    <row r="75" spans="2:13" x14ac:dyDescent="0.2">
      <c r="B75" s="301"/>
      <c r="C75" s="301"/>
      <c r="D75" s="301"/>
      <c r="E75" s="301"/>
      <c r="F75" s="301"/>
      <c r="G75" s="301"/>
      <c r="H75" s="301"/>
      <c r="I75" s="301"/>
      <c r="J75" s="300"/>
      <c r="K75" s="300"/>
    </row>
    <row r="76" spans="2:13" x14ac:dyDescent="0.2">
      <c r="B76" s="304" t="s">
        <v>67</v>
      </c>
      <c r="C76" s="305"/>
      <c r="D76" s="305"/>
      <c r="E76" s="305"/>
      <c r="F76" s="305"/>
      <c r="G76" s="305"/>
      <c r="H76" s="305"/>
      <c r="I76" s="306"/>
      <c r="J76" s="307">
        <f>(SUM(J71:K75)/2)</f>
        <v>0</v>
      </c>
      <c r="K76" s="307"/>
    </row>
    <row r="77" spans="2:13" x14ac:dyDescent="0.2">
      <c r="B77" s="308" t="s">
        <v>58</v>
      </c>
      <c r="C77" s="308"/>
      <c r="D77" s="308" t="s">
        <v>61</v>
      </c>
      <c r="E77" s="308"/>
      <c r="F77" s="308" t="s">
        <v>62</v>
      </c>
      <c r="G77" s="308"/>
      <c r="H77" s="308" t="s">
        <v>56</v>
      </c>
      <c r="I77" s="308"/>
      <c r="J77" s="308" t="s">
        <v>57</v>
      </c>
      <c r="K77" s="308"/>
    </row>
    <row r="78" spans="2:13" x14ac:dyDescent="0.2">
      <c r="B78" s="298" t="s">
        <v>103</v>
      </c>
      <c r="C78" s="298"/>
      <c r="D78" s="298"/>
      <c r="E78" s="298"/>
      <c r="F78" s="298">
        <v>1</v>
      </c>
      <c r="G78" s="298"/>
      <c r="H78" s="298">
        <v>1</v>
      </c>
      <c r="I78" s="298"/>
      <c r="J78" s="299">
        <f>H78/F78</f>
        <v>1</v>
      </c>
      <c r="K78" s="299"/>
      <c r="L78" s="303"/>
      <c r="M78" s="303"/>
    </row>
    <row r="79" spans="2:13" x14ac:dyDescent="0.2">
      <c r="B79" s="298" t="s">
        <v>104</v>
      </c>
      <c r="C79" s="298"/>
      <c r="D79" s="298"/>
      <c r="E79" s="298"/>
      <c r="F79" s="298">
        <v>1</v>
      </c>
      <c r="G79" s="298"/>
      <c r="H79" s="298">
        <v>0</v>
      </c>
      <c r="I79" s="298"/>
      <c r="J79" s="299">
        <f>H79/F79</f>
        <v>0</v>
      </c>
      <c r="K79" s="299"/>
      <c r="L79" s="303"/>
      <c r="M79" s="303"/>
    </row>
    <row r="80" spans="2:13" x14ac:dyDescent="0.2">
      <c r="B80" s="298"/>
      <c r="C80" s="298"/>
      <c r="D80" s="298"/>
      <c r="E80" s="298"/>
      <c r="F80" s="298"/>
      <c r="G80" s="298"/>
      <c r="H80" s="298"/>
      <c r="I80" s="298"/>
      <c r="J80" s="299"/>
      <c r="K80" s="299"/>
      <c r="L80" s="303"/>
      <c r="M80" s="303"/>
    </row>
    <row r="81" spans="2:13" x14ac:dyDescent="0.2">
      <c r="B81" s="298"/>
      <c r="C81" s="298"/>
      <c r="D81" s="298"/>
      <c r="E81" s="298"/>
      <c r="F81" s="298"/>
      <c r="G81" s="298"/>
      <c r="H81" s="298"/>
      <c r="I81" s="298"/>
      <c r="J81" s="299"/>
      <c r="K81" s="299"/>
      <c r="L81" s="303"/>
      <c r="M81" s="303"/>
    </row>
    <row r="82" spans="2:13" x14ac:dyDescent="0.2">
      <c r="B82" s="291" t="s">
        <v>107</v>
      </c>
      <c r="C82" s="292"/>
      <c r="D82" s="292"/>
      <c r="E82" s="292"/>
      <c r="F82" s="292"/>
      <c r="G82" s="292"/>
      <c r="H82" s="292"/>
      <c r="I82" s="293"/>
      <c r="J82" s="296">
        <f t="shared" ref="J82:K82" si="3">(SUM(J78:K81)/COUNTA(J78:K81))</f>
        <v>0.5</v>
      </c>
      <c r="K82" s="297" t="e">
        <f t="shared" si="3"/>
        <v>#DIV/0!</v>
      </c>
      <c r="L82" s="302"/>
      <c r="M82" s="302"/>
    </row>
    <row r="83" spans="2:13" x14ac:dyDescent="0.2">
      <c r="B83" s="291" t="s">
        <v>108</v>
      </c>
      <c r="C83" s="292"/>
      <c r="D83" s="292"/>
      <c r="E83" s="292"/>
      <c r="F83" s="292"/>
      <c r="G83" s="292"/>
      <c r="H83" s="292"/>
      <c r="I83" s="293"/>
      <c r="J83" s="294">
        <f>IF(J82&gt;100%,"100%",J82)</f>
        <v>0.5</v>
      </c>
      <c r="K83" s="295"/>
      <c r="L83" s="114"/>
      <c r="M83" s="114"/>
    </row>
  </sheetData>
  <mergeCells count="239">
    <mergeCell ref="B81:C81"/>
    <mergeCell ref="D81:E81"/>
    <mergeCell ref="F81:G81"/>
    <mergeCell ref="H81:I81"/>
    <mergeCell ref="J81:K81"/>
    <mergeCell ref="B82:I82"/>
    <mergeCell ref="J82:K82"/>
    <mergeCell ref="B79:C79"/>
    <mergeCell ref="D79:E79"/>
    <mergeCell ref="F79:G79"/>
    <mergeCell ref="H79:I79"/>
    <mergeCell ref="J79:K79"/>
    <mergeCell ref="B80:C80"/>
    <mergeCell ref="D80:E80"/>
    <mergeCell ref="F80:G80"/>
    <mergeCell ref="H80:I80"/>
    <mergeCell ref="J80:K80"/>
    <mergeCell ref="B76:I76"/>
    <mergeCell ref="J76:K76"/>
    <mergeCell ref="B77:C77"/>
    <mergeCell ref="D77:E77"/>
    <mergeCell ref="F77:G77"/>
    <mergeCell ref="H77:I77"/>
    <mergeCell ref="J77:K77"/>
    <mergeCell ref="B78:C78"/>
    <mergeCell ref="D78:E78"/>
    <mergeCell ref="F78:G78"/>
    <mergeCell ref="H78:I78"/>
    <mergeCell ref="J78:K78"/>
    <mergeCell ref="B73:G73"/>
    <mergeCell ref="H73:I73"/>
    <mergeCell ref="J73:K73"/>
    <mergeCell ref="B74:G74"/>
    <mergeCell ref="H74:I74"/>
    <mergeCell ref="J74:K74"/>
    <mergeCell ref="B75:G75"/>
    <mergeCell ref="H75:I75"/>
    <mergeCell ref="J75:K75"/>
    <mergeCell ref="B69:K69"/>
    <mergeCell ref="B70:G70"/>
    <mergeCell ref="H70:I70"/>
    <mergeCell ref="J70:K70"/>
    <mergeCell ref="B71:G71"/>
    <mergeCell ref="H71:I71"/>
    <mergeCell ref="J71:K71"/>
    <mergeCell ref="B72:G72"/>
    <mergeCell ref="H72:I72"/>
    <mergeCell ref="J72:K72"/>
    <mergeCell ref="B50:I50"/>
    <mergeCell ref="J50:K50"/>
    <mergeCell ref="B48:C48"/>
    <mergeCell ref="D48:E48"/>
    <mergeCell ref="F48:G48"/>
    <mergeCell ref="H48:I48"/>
    <mergeCell ref="J48:K48"/>
    <mergeCell ref="B49:C49"/>
    <mergeCell ref="D49:E49"/>
    <mergeCell ref="F49:G49"/>
    <mergeCell ref="H49:I49"/>
    <mergeCell ref="J49:K49"/>
    <mergeCell ref="B46:C46"/>
    <mergeCell ref="D46:E46"/>
    <mergeCell ref="F46:G46"/>
    <mergeCell ref="H46:I46"/>
    <mergeCell ref="J46:K46"/>
    <mergeCell ref="B47:C47"/>
    <mergeCell ref="D47:E47"/>
    <mergeCell ref="F47:G47"/>
    <mergeCell ref="H47:I47"/>
    <mergeCell ref="J47:K47"/>
    <mergeCell ref="B44:I44"/>
    <mergeCell ref="J44:K44"/>
    <mergeCell ref="B45:C45"/>
    <mergeCell ref="D45:E45"/>
    <mergeCell ref="F45:G45"/>
    <mergeCell ref="H45:I45"/>
    <mergeCell ref="J45:K45"/>
    <mergeCell ref="B42:G42"/>
    <mergeCell ref="H42:I42"/>
    <mergeCell ref="J42:K42"/>
    <mergeCell ref="B43:G43"/>
    <mergeCell ref="H43:I43"/>
    <mergeCell ref="J43:K43"/>
    <mergeCell ref="B39:G39"/>
    <mergeCell ref="H39:I39"/>
    <mergeCell ref="J39:K39"/>
    <mergeCell ref="B41:G41"/>
    <mergeCell ref="H41:I41"/>
    <mergeCell ref="J41:K41"/>
    <mergeCell ref="B38:G38"/>
    <mergeCell ref="H38:I38"/>
    <mergeCell ref="J38:K38"/>
    <mergeCell ref="B40:G40"/>
    <mergeCell ref="H40:I40"/>
    <mergeCell ref="J40:K40"/>
    <mergeCell ref="B1:K1"/>
    <mergeCell ref="B34:I34"/>
    <mergeCell ref="J34:K34"/>
    <mergeCell ref="B37:K37"/>
    <mergeCell ref="B28:I28"/>
    <mergeCell ref="K11:K13"/>
    <mergeCell ref="C11:C14"/>
    <mergeCell ref="B11:B14"/>
    <mergeCell ref="J25:K25"/>
    <mergeCell ref="B3:K3"/>
    <mergeCell ref="B33:C33"/>
    <mergeCell ref="D33:E33"/>
    <mergeCell ref="F33:G33"/>
    <mergeCell ref="J33:K33"/>
    <mergeCell ref="H29:I29"/>
    <mergeCell ref="J29:K29"/>
    <mergeCell ref="B27:G27"/>
    <mergeCell ref="B29:C29"/>
    <mergeCell ref="B30:C30"/>
    <mergeCell ref="H32:I32"/>
    <mergeCell ref="B21:K21"/>
    <mergeCell ref="B24:G24"/>
    <mergeCell ref="H24:I24"/>
    <mergeCell ref="J24:K24"/>
    <mergeCell ref="B25:G25"/>
    <mergeCell ref="H25:I25"/>
    <mergeCell ref="F30:G30"/>
    <mergeCell ref="H30:I30"/>
    <mergeCell ref="J30:K30"/>
    <mergeCell ref="B22:G22"/>
    <mergeCell ref="H22:I22"/>
    <mergeCell ref="B23:G23"/>
    <mergeCell ref="H23:I23"/>
    <mergeCell ref="H31:I31"/>
    <mergeCell ref="J31:K31"/>
    <mergeCell ref="H33:I33"/>
    <mergeCell ref="J22:K22"/>
    <mergeCell ref="J23:K23"/>
    <mergeCell ref="B26:G26"/>
    <mergeCell ref="B9:K9"/>
    <mergeCell ref="D11:D14"/>
    <mergeCell ref="E11:E14"/>
    <mergeCell ref="F11:J11"/>
    <mergeCell ref="B19:J19"/>
    <mergeCell ref="B32:C32"/>
    <mergeCell ref="D32:E32"/>
    <mergeCell ref="F32:G32"/>
    <mergeCell ref="J32:K32"/>
    <mergeCell ref="B31:C31"/>
    <mergeCell ref="D31:E31"/>
    <mergeCell ref="F31:G31"/>
    <mergeCell ref="H26:I26"/>
    <mergeCell ref="J26:K26"/>
    <mergeCell ref="D29:E29"/>
    <mergeCell ref="F29:G29"/>
    <mergeCell ref="D30:E30"/>
    <mergeCell ref="H27:I27"/>
    <mergeCell ref="J27:K27"/>
    <mergeCell ref="J28:K28"/>
    <mergeCell ref="B59:G59"/>
    <mergeCell ref="H59:I59"/>
    <mergeCell ref="J59:K59"/>
    <mergeCell ref="B53:K53"/>
    <mergeCell ref="B54:G54"/>
    <mergeCell ref="H54:I54"/>
    <mergeCell ref="J54:K54"/>
    <mergeCell ref="B55:G55"/>
    <mergeCell ref="H55:I55"/>
    <mergeCell ref="J55:K55"/>
    <mergeCell ref="B56:G56"/>
    <mergeCell ref="H56:I56"/>
    <mergeCell ref="J56:K56"/>
    <mergeCell ref="L30:M30"/>
    <mergeCell ref="L31:M31"/>
    <mergeCell ref="L32:M32"/>
    <mergeCell ref="L33:M33"/>
    <mergeCell ref="L34:M34"/>
    <mergeCell ref="B65:C65"/>
    <mergeCell ref="D65:E65"/>
    <mergeCell ref="F65:G65"/>
    <mergeCell ref="H65:I65"/>
    <mergeCell ref="J65:K65"/>
    <mergeCell ref="B60:I60"/>
    <mergeCell ref="J60:K60"/>
    <mergeCell ref="B61:C61"/>
    <mergeCell ref="D61:E61"/>
    <mergeCell ref="F61:G61"/>
    <mergeCell ref="H61:I61"/>
    <mergeCell ref="J61:K61"/>
    <mergeCell ref="B62:C62"/>
    <mergeCell ref="D62:E62"/>
    <mergeCell ref="F62:G62"/>
    <mergeCell ref="H62:I62"/>
    <mergeCell ref="J62:K62"/>
    <mergeCell ref="B57:G57"/>
    <mergeCell ref="H57:I57"/>
    <mergeCell ref="L82:M82"/>
    <mergeCell ref="L46:M46"/>
    <mergeCell ref="L47:M47"/>
    <mergeCell ref="L48:M48"/>
    <mergeCell ref="L49:M49"/>
    <mergeCell ref="L50:M50"/>
    <mergeCell ref="L62:M62"/>
    <mergeCell ref="L63:M63"/>
    <mergeCell ref="L64:M64"/>
    <mergeCell ref="L65:M65"/>
    <mergeCell ref="L66:M66"/>
    <mergeCell ref="L78:M78"/>
    <mergeCell ref="L79:M79"/>
    <mergeCell ref="L80:M80"/>
    <mergeCell ref="L81:M81"/>
    <mergeCell ref="B35:I35"/>
    <mergeCell ref="J35:K35"/>
    <mergeCell ref="B51:I51"/>
    <mergeCell ref="J51:K51"/>
    <mergeCell ref="B67:I67"/>
    <mergeCell ref="J67:K67"/>
    <mergeCell ref="B83:I83"/>
    <mergeCell ref="J83:K83"/>
    <mergeCell ref="B66:I66"/>
    <mergeCell ref="J66:K66"/>
    <mergeCell ref="B63:C63"/>
    <mergeCell ref="D63:E63"/>
    <mergeCell ref="F63:G63"/>
    <mergeCell ref="H63:I63"/>
    <mergeCell ref="J63:K63"/>
    <mergeCell ref="B64:C64"/>
    <mergeCell ref="D64:E64"/>
    <mergeCell ref="F64:G64"/>
    <mergeCell ref="H64:I64"/>
    <mergeCell ref="J64:K64"/>
    <mergeCell ref="J57:K57"/>
    <mergeCell ref="B58:G58"/>
    <mergeCell ref="H58:I58"/>
    <mergeCell ref="J58:K58"/>
    <mergeCell ref="B4:D4"/>
    <mergeCell ref="B5:D5"/>
    <mergeCell ref="B6:D6"/>
    <mergeCell ref="B7:D7"/>
    <mergeCell ref="E4:K4"/>
    <mergeCell ref="E5:K5"/>
    <mergeCell ref="E6:K6"/>
    <mergeCell ref="E7:K7"/>
    <mergeCell ref="B10:K10"/>
  </mergeCells>
  <printOptions horizontalCentered="1"/>
  <pageMargins left="0.39370078740157483" right="0.39370078740157483" top="0.39370078740157483" bottom="0.59055118110236227" header="0.31496062992125984" footer="0.39370078740157483"/>
  <pageSetup paperSize="9" scale="68" fitToHeight="2" orientation="landscape" r:id="rId1"/>
  <headerFooter>
    <oddFooter>&amp;RPagina &amp;P di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W22"/>
  <sheetViews>
    <sheetView showGridLines="0" zoomScale="90" zoomScaleNormal="90" zoomScalePageLayoutView="60" workbookViewId="0">
      <selection activeCell="L7" sqref="L7"/>
    </sheetView>
  </sheetViews>
  <sheetFormatPr defaultColWidth="9.140625" defaultRowHeight="15" x14ac:dyDescent="0.25"/>
  <cols>
    <col min="1" max="1" width="3.5703125" style="9" customWidth="1"/>
    <col min="2" max="2" width="5.28515625" style="9" customWidth="1"/>
    <col min="3" max="3" width="30.7109375" style="9" customWidth="1"/>
    <col min="4" max="11" width="15.7109375" style="9" customWidth="1"/>
    <col min="12" max="23" width="9.140625" style="4"/>
    <col min="24" max="16384" width="9.140625" style="9"/>
  </cols>
  <sheetData>
    <row r="1" spans="2:11" ht="36" customHeight="1" x14ac:dyDescent="0.25">
      <c r="B1" s="326" t="s">
        <v>130</v>
      </c>
      <c r="C1" s="327"/>
      <c r="D1" s="327"/>
      <c r="E1" s="327"/>
      <c r="F1" s="327"/>
      <c r="G1" s="327"/>
      <c r="H1" s="327"/>
      <c r="I1" s="327"/>
      <c r="J1" s="327"/>
      <c r="K1" s="328"/>
    </row>
    <row r="2" spans="2:11" x14ac:dyDescent="0.25">
      <c r="B2" s="4"/>
      <c r="C2" s="4"/>
      <c r="D2" s="4"/>
      <c r="E2" s="4"/>
      <c r="F2" s="4"/>
      <c r="G2" s="4"/>
      <c r="H2" s="4"/>
      <c r="I2" s="4"/>
      <c r="J2" s="4"/>
      <c r="K2" s="4"/>
    </row>
    <row r="3" spans="2:11" ht="58.5" customHeight="1" x14ac:dyDescent="0.25">
      <c r="B3" s="329" t="s">
        <v>169</v>
      </c>
      <c r="C3" s="330"/>
      <c r="D3" s="330"/>
      <c r="E3" s="330"/>
      <c r="F3" s="330"/>
      <c r="G3" s="330"/>
      <c r="H3" s="330"/>
      <c r="I3" s="330"/>
      <c r="J3" s="330"/>
      <c r="K3" s="331"/>
    </row>
    <row r="4" spans="2:11" ht="17.25" customHeight="1" x14ac:dyDescent="0.25">
      <c r="B4" s="332" t="s">
        <v>63</v>
      </c>
      <c r="C4" s="333"/>
      <c r="D4" s="334"/>
      <c r="E4" s="323"/>
      <c r="F4" s="324"/>
      <c r="G4" s="324"/>
      <c r="H4" s="324"/>
      <c r="I4" s="324"/>
      <c r="J4" s="324"/>
      <c r="K4" s="325"/>
    </row>
    <row r="5" spans="2:11" ht="17.25" customHeight="1" x14ac:dyDescent="0.25">
      <c r="B5" s="332" t="s">
        <v>64</v>
      </c>
      <c r="C5" s="333"/>
      <c r="D5" s="334"/>
      <c r="E5" s="323"/>
      <c r="F5" s="324"/>
      <c r="G5" s="324"/>
      <c r="H5" s="324"/>
      <c r="I5" s="324"/>
      <c r="J5" s="324"/>
      <c r="K5" s="325"/>
    </row>
    <row r="6" spans="2:11" ht="17.25" customHeight="1" x14ac:dyDescent="0.25">
      <c r="B6" s="332" t="s">
        <v>65</v>
      </c>
      <c r="C6" s="333"/>
      <c r="D6" s="334"/>
      <c r="E6" s="323"/>
      <c r="F6" s="324"/>
      <c r="G6" s="324"/>
      <c r="H6" s="324"/>
      <c r="I6" s="324"/>
      <c r="J6" s="324"/>
      <c r="K6" s="325"/>
    </row>
    <row r="7" spans="2:11" ht="17.25" customHeight="1" x14ac:dyDescent="0.25">
      <c r="B7" s="332" t="s">
        <v>66</v>
      </c>
      <c r="C7" s="333"/>
      <c r="D7" s="334"/>
      <c r="E7" s="323"/>
      <c r="F7" s="324"/>
      <c r="G7" s="324"/>
      <c r="H7" s="324"/>
      <c r="I7" s="324"/>
      <c r="J7" s="324"/>
      <c r="K7" s="325"/>
    </row>
    <row r="8" spans="2:11" x14ac:dyDescent="0.25">
      <c r="B8" s="4"/>
      <c r="C8" s="4"/>
      <c r="D8" s="4"/>
      <c r="E8" s="4"/>
      <c r="F8" s="4"/>
      <c r="G8" s="4"/>
      <c r="H8" s="4"/>
      <c r="I8" s="4"/>
      <c r="J8" s="4"/>
      <c r="K8" s="4"/>
    </row>
    <row r="9" spans="2:11" ht="22.5" customHeight="1" x14ac:dyDescent="0.25">
      <c r="B9" s="335" t="s">
        <v>71</v>
      </c>
      <c r="C9" s="335"/>
      <c r="D9" s="335"/>
      <c r="E9" s="335"/>
      <c r="F9" s="335"/>
      <c r="G9" s="335"/>
      <c r="H9" s="335"/>
      <c r="I9" s="335"/>
      <c r="J9" s="335"/>
      <c r="K9" s="335"/>
    </row>
    <row r="10" spans="2:11" ht="64.5" customHeight="1" x14ac:dyDescent="0.25">
      <c r="B10" s="326" t="s">
        <v>110</v>
      </c>
      <c r="C10" s="327"/>
      <c r="D10" s="327"/>
      <c r="E10" s="327"/>
      <c r="F10" s="327"/>
      <c r="G10" s="327"/>
      <c r="H10" s="327"/>
      <c r="I10" s="327"/>
      <c r="J10" s="327"/>
      <c r="K10" s="328"/>
    </row>
    <row r="11" spans="2:11" ht="15" customHeight="1" x14ac:dyDescent="0.25">
      <c r="B11" s="320" t="s">
        <v>43</v>
      </c>
      <c r="C11" s="320" t="s">
        <v>69</v>
      </c>
      <c r="D11" s="187" t="s">
        <v>45</v>
      </c>
      <c r="E11" s="173" t="s">
        <v>105</v>
      </c>
      <c r="F11" s="187" t="s">
        <v>59</v>
      </c>
      <c r="G11" s="187"/>
      <c r="H11" s="187"/>
      <c r="I11" s="187"/>
      <c r="J11" s="316"/>
      <c r="K11" s="320" t="s">
        <v>33</v>
      </c>
    </row>
    <row r="12" spans="2:11" x14ac:dyDescent="0.25">
      <c r="B12" s="320"/>
      <c r="C12" s="320"/>
      <c r="D12" s="173"/>
      <c r="E12" s="173"/>
      <c r="F12" s="7" t="s">
        <v>17</v>
      </c>
      <c r="G12" s="7" t="s">
        <v>19</v>
      </c>
      <c r="H12" s="7" t="s">
        <v>21</v>
      </c>
      <c r="I12" s="7" t="s">
        <v>23</v>
      </c>
      <c r="J12" s="7" t="s">
        <v>25</v>
      </c>
      <c r="K12" s="320"/>
    </row>
    <row r="13" spans="2:11" x14ac:dyDescent="0.25">
      <c r="B13" s="320"/>
      <c r="C13" s="320"/>
      <c r="D13" s="173"/>
      <c r="E13" s="173"/>
      <c r="F13" s="7" t="s">
        <v>47</v>
      </c>
      <c r="G13" s="7" t="s">
        <v>48</v>
      </c>
      <c r="H13" s="7" t="s">
        <v>49</v>
      </c>
      <c r="I13" s="7" t="s">
        <v>50</v>
      </c>
      <c r="J13" s="7" t="s">
        <v>51</v>
      </c>
      <c r="K13" s="187"/>
    </row>
    <row r="14" spans="2:11" ht="38.25" x14ac:dyDescent="0.25">
      <c r="B14" s="187"/>
      <c r="C14" s="187"/>
      <c r="D14" s="173"/>
      <c r="E14" s="193"/>
      <c r="F14" s="116" t="s">
        <v>111</v>
      </c>
      <c r="G14" s="116" t="s">
        <v>112</v>
      </c>
      <c r="H14" s="116" t="s">
        <v>113</v>
      </c>
      <c r="I14" s="116" t="s">
        <v>115</v>
      </c>
      <c r="J14" s="116" t="s">
        <v>114</v>
      </c>
      <c r="K14" s="7" t="s">
        <v>46</v>
      </c>
    </row>
    <row r="15" spans="2:11" ht="72" customHeight="1" x14ac:dyDescent="0.25">
      <c r="B15" s="26">
        <v>1</v>
      </c>
      <c r="C15" s="115" t="s">
        <v>70</v>
      </c>
      <c r="D15" s="13">
        <v>0.7</v>
      </c>
      <c r="E15" s="11"/>
      <c r="F15" s="11"/>
      <c r="G15" s="11"/>
      <c r="H15" s="11">
        <v>25</v>
      </c>
      <c r="I15" s="11"/>
      <c r="J15" s="11"/>
      <c r="K15" s="11">
        <f>D15*(F15+G15+H15+I15+J15)</f>
        <v>17.5</v>
      </c>
    </row>
    <row r="16" spans="2:11" s="4" customFormat="1" ht="72" customHeight="1" x14ac:dyDescent="0.25">
      <c r="B16" s="26">
        <v>2</v>
      </c>
      <c r="C16" s="115" t="s">
        <v>272</v>
      </c>
      <c r="D16" s="16">
        <v>0.3</v>
      </c>
      <c r="E16" s="13"/>
      <c r="F16" s="11"/>
      <c r="G16" s="11"/>
      <c r="H16" s="11">
        <v>24</v>
      </c>
      <c r="I16" s="11"/>
      <c r="J16" s="11"/>
      <c r="K16" s="11">
        <f>D16*(F16+G16+H16+I16+J16)</f>
        <v>7.1999999999999993</v>
      </c>
    </row>
    <row r="17" spans="2:11" s="4" customFormat="1" ht="72" customHeight="1" x14ac:dyDescent="0.25">
      <c r="B17" s="10"/>
      <c r="C17" s="117"/>
      <c r="D17" s="11"/>
      <c r="E17" s="11"/>
      <c r="F17" s="11"/>
      <c r="G17" s="11"/>
      <c r="H17" s="11"/>
      <c r="I17" s="11"/>
      <c r="J17" s="11"/>
      <c r="K17" s="11"/>
    </row>
    <row r="18" spans="2:11" s="4" customFormat="1" ht="30.75" customHeight="1" x14ac:dyDescent="0.25">
      <c r="B18" s="304" t="s">
        <v>52</v>
      </c>
      <c r="C18" s="305"/>
      <c r="D18" s="305"/>
      <c r="E18" s="305"/>
      <c r="F18" s="305"/>
      <c r="G18" s="305"/>
      <c r="H18" s="305"/>
      <c r="I18" s="305"/>
      <c r="J18" s="306"/>
      <c r="K18" s="7">
        <f>SUM(K15:K17)</f>
        <v>24.7</v>
      </c>
    </row>
    <row r="19" spans="2:11" s="4" customFormat="1" ht="12.75" customHeight="1" x14ac:dyDescent="0.25"/>
    <row r="20" spans="2:11" s="4" customFormat="1" x14ac:dyDescent="0.25"/>
    <row r="21" spans="2:11" s="4" customFormat="1" x14ac:dyDescent="0.25"/>
    <row r="22" spans="2:11" s="4" customFormat="1" x14ac:dyDescent="0.25"/>
  </sheetData>
  <mergeCells count="19">
    <mergeCell ref="K11:K13"/>
    <mergeCell ref="B18:J18"/>
    <mergeCell ref="B10:K10"/>
    <mergeCell ref="B9:K9"/>
    <mergeCell ref="B11:B14"/>
    <mergeCell ref="C11:C14"/>
    <mergeCell ref="D11:D14"/>
    <mergeCell ref="E11:E14"/>
    <mergeCell ref="F11:J11"/>
    <mergeCell ref="E7:K7"/>
    <mergeCell ref="B1:K1"/>
    <mergeCell ref="B3:K3"/>
    <mergeCell ref="B4:D4"/>
    <mergeCell ref="B5:D5"/>
    <mergeCell ref="E4:K4"/>
    <mergeCell ref="E5:K5"/>
    <mergeCell ref="B6:D6"/>
    <mergeCell ref="B7:D7"/>
    <mergeCell ref="E6:K6"/>
  </mergeCells>
  <printOptions horizontalCentered="1"/>
  <pageMargins left="0.59055118110236227" right="0.59055118110236227" top="0.39370078740157483" bottom="0.59055118110236227" header="0.31496062992125984" footer="0.31496062992125984"/>
  <pageSetup paperSize="9" scale="84" fitToHeight="2" orientation="landscape" r:id="rId1"/>
  <headerFooter>
    <oddFooter>&amp;RPagina &amp;P di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86"/>
  <sheetViews>
    <sheetView showGridLines="0" zoomScaleNormal="100" workbookViewId="0">
      <selection activeCell="G85" sqref="G85"/>
    </sheetView>
  </sheetViews>
  <sheetFormatPr defaultColWidth="9.140625" defaultRowHeight="15" x14ac:dyDescent="0.2"/>
  <cols>
    <col min="1" max="1" width="1.5703125" style="112" customWidth="1"/>
    <col min="2" max="2" width="9.140625" style="111"/>
    <col min="3" max="3" width="29.85546875" style="111" customWidth="1"/>
    <col min="4" max="11" width="15.7109375" style="111" customWidth="1"/>
    <col min="12" max="12" width="8" style="112" customWidth="1"/>
    <col min="13" max="18" width="9.140625" style="112"/>
    <col min="19" max="16384" width="9.140625" style="111"/>
  </cols>
  <sheetData>
    <row r="1" spans="2:11" ht="25.5" customHeight="1" x14ac:dyDescent="0.2">
      <c r="B1" s="329" t="s">
        <v>263</v>
      </c>
      <c r="C1" s="330"/>
      <c r="D1" s="330"/>
      <c r="E1" s="330"/>
      <c r="F1" s="330"/>
      <c r="G1" s="330"/>
      <c r="H1" s="330"/>
      <c r="I1" s="330"/>
      <c r="J1" s="330"/>
      <c r="K1" s="331"/>
    </row>
    <row r="2" spans="2:11" ht="13.5" customHeight="1" x14ac:dyDescent="0.2">
      <c r="B2" s="112"/>
      <c r="C2" s="112"/>
      <c r="D2" s="112"/>
      <c r="E2" s="112"/>
      <c r="F2" s="112"/>
      <c r="G2" s="112"/>
      <c r="H2" s="112"/>
      <c r="I2" s="112"/>
      <c r="J2" s="112"/>
      <c r="K2" s="112"/>
    </row>
    <row r="3" spans="2:11" s="112" customFormat="1" ht="20.25" customHeight="1" x14ac:dyDescent="0.2">
      <c r="B3" s="193" t="s">
        <v>164</v>
      </c>
      <c r="C3" s="240"/>
      <c r="D3" s="240"/>
      <c r="E3" s="240"/>
      <c r="F3" s="240"/>
      <c r="G3" s="240"/>
      <c r="H3" s="240"/>
      <c r="I3" s="240"/>
      <c r="J3" s="240"/>
      <c r="K3" s="194"/>
    </row>
    <row r="4" spans="2:11" s="112" customFormat="1" ht="50.25" customHeight="1" x14ac:dyDescent="0.2">
      <c r="B4" s="339" t="s">
        <v>277</v>
      </c>
      <c r="C4" s="340"/>
      <c r="D4" s="340"/>
      <c r="E4" s="340"/>
      <c r="F4" s="340"/>
      <c r="G4" s="340"/>
      <c r="H4" s="340"/>
      <c r="I4" s="340"/>
      <c r="J4" s="340"/>
      <c r="K4" s="341"/>
    </row>
    <row r="5" spans="2:11" s="112" customFormat="1" ht="9.75" customHeight="1" x14ac:dyDescent="0.2"/>
    <row r="6" spans="2:11" s="112" customFormat="1" ht="22.5" customHeight="1" x14ac:dyDescent="0.2">
      <c r="B6" s="326" t="s">
        <v>165</v>
      </c>
      <c r="C6" s="327"/>
      <c r="D6" s="327"/>
      <c r="E6" s="327"/>
      <c r="F6" s="327"/>
      <c r="G6" s="327"/>
      <c r="H6" s="327"/>
      <c r="I6" s="327"/>
      <c r="J6" s="327"/>
      <c r="K6" s="328"/>
    </row>
    <row r="7" spans="2:11" s="112" customFormat="1" ht="22.5" customHeight="1" x14ac:dyDescent="0.2">
      <c r="B7" s="282" t="s">
        <v>63</v>
      </c>
      <c r="C7" s="283"/>
      <c r="D7" s="284"/>
      <c r="E7" s="285"/>
      <c r="F7" s="286"/>
      <c r="G7" s="286"/>
      <c r="H7" s="286"/>
      <c r="I7" s="286"/>
      <c r="J7" s="286"/>
      <c r="K7" s="287"/>
    </row>
    <row r="8" spans="2:11" s="112" customFormat="1" ht="22.5" customHeight="1" x14ac:dyDescent="0.2">
      <c r="B8" s="282" t="s">
        <v>64</v>
      </c>
      <c r="C8" s="283"/>
      <c r="D8" s="284"/>
      <c r="E8" s="285"/>
      <c r="F8" s="286"/>
      <c r="G8" s="286"/>
      <c r="H8" s="286"/>
      <c r="I8" s="286"/>
      <c r="J8" s="286"/>
      <c r="K8" s="287"/>
    </row>
    <row r="9" spans="2:11" s="112" customFormat="1" ht="22.5" customHeight="1" x14ac:dyDescent="0.2">
      <c r="B9" s="282" t="s">
        <v>65</v>
      </c>
      <c r="C9" s="283"/>
      <c r="D9" s="284"/>
      <c r="E9" s="285"/>
      <c r="F9" s="286"/>
      <c r="G9" s="286"/>
      <c r="H9" s="286"/>
      <c r="I9" s="286"/>
      <c r="J9" s="286"/>
      <c r="K9" s="287"/>
    </row>
    <row r="10" spans="2:11" s="112" customFormat="1" ht="22.5" customHeight="1" x14ac:dyDescent="0.2">
      <c r="B10" s="282" t="s">
        <v>66</v>
      </c>
      <c r="C10" s="283"/>
      <c r="D10" s="284"/>
      <c r="E10" s="285"/>
      <c r="F10" s="286"/>
      <c r="G10" s="286"/>
      <c r="H10" s="286"/>
      <c r="I10" s="286"/>
      <c r="J10" s="286"/>
      <c r="K10" s="287"/>
    </row>
    <row r="11" spans="2:11" s="112" customFormat="1" x14ac:dyDescent="0.2"/>
    <row r="12" spans="2:11" s="112" customFormat="1" ht="25.5" customHeight="1" x14ac:dyDescent="0.2">
      <c r="B12" s="342" t="s">
        <v>60</v>
      </c>
      <c r="C12" s="342"/>
      <c r="D12" s="342"/>
      <c r="E12" s="342"/>
      <c r="F12" s="342"/>
      <c r="G12" s="342"/>
      <c r="H12" s="342"/>
      <c r="I12" s="342"/>
      <c r="J12" s="342"/>
      <c r="K12" s="342"/>
    </row>
    <row r="13" spans="2:11" s="112" customFormat="1" ht="42.75" customHeight="1" x14ac:dyDescent="0.2">
      <c r="B13" s="288" t="s">
        <v>109</v>
      </c>
      <c r="C13" s="289"/>
      <c r="D13" s="289"/>
      <c r="E13" s="289"/>
      <c r="F13" s="289"/>
      <c r="G13" s="289"/>
      <c r="H13" s="289"/>
      <c r="I13" s="289"/>
      <c r="J13" s="289"/>
      <c r="K13" s="290"/>
    </row>
    <row r="14" spans="2:11" s="112" customFormat="1" x14ac:dyDescent="0.2">
      <c r="B14" s="320" t="s">
        <v>43</v>
      </c>
      <c r="C14" s="320" t="s">
        <v>44</v>
      </c>
      <c r="D14" s="187" t="s">
        <v>45</v>
      </c>
      <c r="E14" s="187" t="s">
        <v>105</v>
      </c>
      <c r="F14" s="187" t="s">
        <v>59</v>
      </c>
      <c r="G14" s="187"/>
      <c r="H14" s="187"/>
      <c r="I14" s="187"/>
      <c r="J14" s="316"/>
      <c r="K14" s="320" t="s">
        <v>33</v>
      </c>
    </row>
    <row r="15" spans="2:11" s="112" customFormat="1" x14ac:dyDescent="0.2">
      <c r="B15" s="320"/>
      <c r="C15" s="320"/>
      <c r="D15" s="173"/>
      <c r="E15" s="173"/>
      <c r="F15" s="7" t="s">
        <v>17</v>
      </c>
      <c r="G15" s="7" t="s">
        <v>19</v>
      </c>
      <c r="H15" s="7" t="s">
        <v>21</v>
      </c>
      <c r="I15" s="7" t="s">
        <v>23</v>
      </c>
      <c r="J15" s="7" t="s">
        <v>25</v>
      </c>
      <c r="K15" s="320"/>
    </row>
    <row r="16" spans="2:11" s="112" customFormat="1" x14ac:dyDescent="0.2">
      <c r="B16" s="320"/>
      <c r="C16" s="320"/>
      <c r="D16" s="173"/>
      <c r="E16" s="173"/>
      <c r="F16" s="14" t="s">
        <v>47</v>
      </c>
      <c r="G16" s="14" t="s">
        <v>48</v>
      </c>
      <c r="H16" s="14" t="s">
        <v>49</v>
      </c>
      <c r="I16" s="14" t="s">
        <v>50</v>
      </c>
      <c r="J16" s="14" t="s">
        <v>51</v>
      </c>
      <c r="K16" s="187"/>
    </row>
    <row r="17" spans="1:18" s="112" customFormat="1" ht="45" customHeight="1" x14ac:dyDescent="0.2">
      <c r="B17" s="187"/>
      <c r="C17" s="187"/>
      <c r="D17" s="173"/>
      <c r="E17" s="193"/>
      <c r="F17" s="128" t="s">
        <v>76</v>
      </c>
      <c r="G17" s="128" t="s">
        <v>79</v>
      </c>
      <c r="H17" s="128" t="s">
        <v>77</v>
      </c>
      <c r="I17" s="128" t="s">
        <v>362</v>
      </c>
      <c r="J17" s="128" t="s">
        <v>80</v>
      </c>
      <c r="K17" s="17" t="s">
        <v>46</v>
      </c>
    </row>
    <row r="18" spans="1:18" s="112" customFormat="1" ht="22.5" customHeight="1" x14ac:dyDescent="0.2">
      <c r="B18" s="11">
        <v>1</v>
      </c>
      <c r="C18" s="115" t="s">
        <v>75</v>
      </c>
      <c r="D18" s="13">
        <v>0.3</v>
      </c>
      <c r="E18" s="25">
        <v>1</v>
      </c>
      <c r="F18" s="39"/>
      <c r="G18" s="39"/>
      <c r="H18" s="39">
        <v>25</v>
      </c>
      <c r="I18" s="39"/>
      <c r="J18" s="39"/>
      <c r="K18" s="18">
        <f>D18*(F18+G18+H18+I18+J18)</f>
        <v>7.5</v>
      </c>
    </row>
    <row r="19" spans="1:18" s="112" customFormat="1" ht="39" customHeight="1" x14ac:dyDescent="0.2">
      <c r="B19" s="11">
        <v>2</v>
      </c>
      <c r="C19" s="115" t="s">
        <v>288</v>
      </c>
      <c r="D19" s="13">
        <v>0.3</v>
      </c>
      <c r="E19" s="25">
        <v>1</v>
      </c>
      <c r="F19" s="39"/>
      <c r="G19" s="39"/>
      <c r="H19" s="39">
        <v>25</v>
      </c>
      <c r="I19" s="39"/>
      <c r="J19" s="39"/>
      <c r="K19" s="18">
        <f>D19*(F19+G19+H19+I19+J19)</f>
        <v>7.5</v>
      </c>
    </row>
    <row r="20" spans="1:18" s="112" customFormat="1" ht="22.5" customHeight="1" x14ac:dyDescent="0.2">
      <c r="B20" s="11">
        <v>3</v>
      </c>
      <c r="C20" s="115" t="s">
        <v>106</v>
      </c>
      <c r="D20" s="40">
        <v>0.4</v>
      </c>
      <c r="E20" s="25">
        <v>1</v>
      </c>
      <c r="F20" s="39"/>
      <c r="G20" s="39"/>
      <c r="H20" s="39">
        <v>25</v>
      </c>
      <c r="I20" s="39"/>
      <c r="J20" s="39"/>
      <c r="K20" s="18">
        <f>D20*(F20+G20+H20+I20+J20)</f>
        <v>10</v>
      </c>
    </row>
    <row r="21" spans="1:18" s="112" customFormat="1" ht="19.5" customHeight="1" x14ac:dyDescent="0.2">
      <c r="B21" s="304" t="s">
        <v>52</v>
      </c>
      <c r="C21" s="305"/>
      <c r="D21" s="305"/>
      <c r="E21" s="305"/>
      <c r="F21" s="317"/>
      <c r="G21" s="317"/>
      <c r="H21" s="317"/>
      <c r="I21" s="317"/>
      <c r="J21" s="318"/>
      <c r="K21" s="7">
        <f>SUM(K18:K20)</f>
        <v>25</v>
      </c>
    </row>
    <row r="22" spans="1:18" s="112" customFormat="1" ht="12.75" customHeight="1" x14ac:dyDescent="0.2"/>
    <row r="23" spans="1:18" s="119" customFormat="1" ht="23.25" customHeight="1" x14ac:dyDescent="0.2">
      <c r="A23" s="118"/>
      <c r="B23" s="345" t="s">
        <v>133</v>
      </c>
      <c r="C23" s="345"/>
      <c r="D23" s="346"/>
      <c r="E23" s="347"/>
      <c r="F23" s="347"/>
      <c r="G23" s="347"/>
      <c r="H23" s="347"/>
      <c r="I23" s="348"/>
      <c r="J23" s="118"/>
      <c r="K23" s="118"/>
      <c r="L23" s="118"/>
      <c r="M23" s="118"/>
      <c r="N23" s="118"/>
      <c r="O23" s="118"/>
      <c r="P23" s="118"/>
      <c r="Q23" s="118"/>
      <c r="R23" s="118"/>
    </row>
    <row r="24" spans="1:18" s="119" customFormat="1" ht="23.25" customHeight="1" x14ac:dyDescent="0.2">
      <c r="A24" s="118"/>
      <c r="B24" s="250" t="s">
        <v>138</v>
      </c>
      <c r="C24" s="336"/>
      <c r="D24" s="346"/>
      <c r="E24" s="347"/>
      <c r="F24" s="347"/>
      <c r="G24" s="347"/>
      <c r="H24" s="347"/>
      <c r="I24" s="348"/>
      <c r="J24" s="118"/>
      <c r="K24" s="118"/>
      <c r="L24" s="118"/>
      <c r="M24" s="118"/>
      <c r="N24" s="118"/>
      <c r="O24" s="118"/>
      <c r="P24" s="118"/>
      <c r="Q24" s="118"/>
      <c r="R24" s="118"/>
    </row>
    <row r="25" spans="1:18" s="119" customFormat="1" ht="23.25" customHeight="1" x14ac:dyDescent="0.2">
      <c r="A25" s="118"/>
      <c r="B25" s="275" t="s">
        <v>161</v>
      </c>
      <c r="C25" s="276"/>
      <c r="D25" s="120">
        <v>2022</v>
      </c>
      <c r="E25" s="120">
        <v>2023</v>
      </c>
      <c r="F25" s="120">
        <v>2024</v>
      </c>
      <c r="G25" s="121"/>
      <c r="H25" s="118"/>
      <c r="I25" s="118"/>
      <c r="J25" s="118"/>
      <c r="K25" s="118"/>
      <c r="L25" s="118"/>
      <c r="M25" s="118"/>
      <c r="N25" s="118"/>
      <c r="O25" s="118"/>
      <c r="P25" s="118"/>
      <c r="Q25" s="118"/>
      <c r="R25" s="118"/>
    </row>
    <row r="26" spans="1:18" s="119" customFormat="1" ht="23.25" customHeight="1" x14ac:dyDescent="0.2">
      <c r="A26" s="118"/>
      <c r="B26" s="275" t="s">
        <v>166</v>
      </c>
      <c r="C26" s="276"/>
      <c r="D26" s="338" t="s">
        <v>278</v>
      </c>
      <c r="E26" s="338"/>
      <c r="F26" s="338"/>
      <c r="G26" s="338"/>
      <c r="H26" s="338"/>
      <c r="I26" s="338"/>
      <c r="J26" s="338"/>
      <c r="K26" s="338"/>
      <c r="L26" s="118"/>
      <c r="M26" s="118"/>
      <c r="N26" s="118"/>
      <c r="O26" s="118"/>
      <c r="P26" s="118"/>
      <c r="Q26" s="118"/>
      <c r="R26" s="118"/>
    </row>
    <row r="27" spans="1:18" s="119" customFormat="1" ht="23.25" customHeight="1" x14ac:dyDescent="0.2">
      <c r="A27" s="118"/>
      <c r="B27" s="275" t="s">
        <v>136</v>
      </c>
      <c r="C27" s="276"/>
      <c r="D27" s="247" t="s">
        <v>278</v>
      </c>
      <c r="E27" s="248"/>
      <c r="F27" s="248"/>
      <c r="G27" s="248"/>
      <c r="H27" s="248"/>
      <c r="I27" s="248"/>
      <c r="J27" s="248"/>
      <c r="K27" s="249"/>
      <c r="L27" s="118"/>
      <c r="M27" s="118"/>
      <c r="N27" s="118"/>
      <c r="O27" s="118"/>
      <c r="P27" s="118"/>
      <c r="Q27" s="118"/>
      <c r="R27" s="118"/>
    </row>
    <row r="28" spans="1:18" s="112" customFormat="1" ht="12.75" customHeight="1" x14ac:dyDescent="0.2"/>
    <row r="29" spans="1:18" s="119" customFormat="1" ht="12" x14ac:dyDescent="0.2">
      <c r="A29" s="118"/>
      <c r="B29" s="343" t="s">
        <v>163</v>
      </c>
      <c r="C29" s="343"/>
      <c r="D29" s="343"/>
      <c r="E29" s="343"/>
      <c r="F29" s="343"/>
      <c r="G29" s="343"/>
      <c r="H29" s="343"/>
      <c r="I29" s="343" t="s">
        <v>54</v>
      </c>
      <c r="J29" s="343"/>
      <c r="K29" s="122" t="s">
        <v>55</v>
      </c>
      <c r="L29" s="118"/>
      <c r="M29" s="118"/>
      <c r="N29" s="118"/>
      <c r="O29" s="118"/>
      <c r="P29" s="118"/>
      <c r="Q29" s="118"/>
      <c r="R29" s="118"/>
    </row>
    <row r="30" spans="1:18" s="119" customFormat="1" ht="12" x14ac:dyDescent="0.2">
      <c r="A30" s="118"/>
      <c r="B30" s="344"/>
      <c r="C30" s="344"/>
      <c r="D30" s="344"/>
      <c r="E30" s="344"/>
      <c r="F30" s="344"/>
      <c r="G30" s="344"/>
      <c r="H30" s="344"/>
      <c r="I30" s="344"/>
      <c r="J30" s="344"/>
      <c r="K30" s="123"/>
      <c r="L30" s="118"/>
      <c r="M30" s="118"/>
      <c r="N30" s="118"/>
      <c r="O30" s="118"/>
      <c r="P30" s="118"/>
      <c r="Q30" s="118"/>
      <c r="R30" s="118"/>
    </row>
    <row r="31" spans="1:18" s="119" customFormat="1" ht="12" x14ac:dyDescent="0.2">
      <c r="A31" s="118"/>
      <c r="B31" s="344"/>
      <c r="C31" s="344"/>
      <c r="D31" s="344"/>
      <c r="E31" s="344"/>
      <c r="F31" s="344"/>
      <c r="G31" s="344"/>
      <c r="H31" s="344"/>
      <c r="I31" s="344"/>
      <c r="J31" s="344"/>
      <c r="K31" s="123"/>
      <c r="L31" s="118"/>
      <c r="M31" s="118"/>
      <c r="N31" s="118"/>
      <c r="O31" s="118"/>
      <c r="P31" s="118"/>
      <c r="Q31" s="118"/>
      <c r="R31" s="118"/>
    </row>
    <row r="32" spans="1:18" s="119" customFormat="1" ht="12" x14ac:dyDescent="0.2">
      <c r="A32" s="118"/>
      <c r="B32" s="344"/>
      <c r="C32" s="344"/>
      <c r="D32" s="344"/>
      <c r="E32" s="344"/>
      <c r="F32" s="344"/>
      <c r="G32" s="344"/>
      <c r="H32" s="344"/>
      <c r="I32" s="344"/>
      <c r="J32" s="344"/>
      <c r="K32" s="15"/>
      <c r="L32" s="118"/>
      <c r="M32" s="118"/>
      <c r="N32" s="118"/>
      <c r="O32" s="118"/>
      <c r="P32" s="118"/>
      <c r="Q32" s="118"/>
      <c r="R32" s="118"/>
    </row>
    <row r="33" spans="1:18" s="119" customFormat="1" ht="12" x14ac:dyDescent="0.2">
      <c r="A33" s="118"/>
      <c r="B33" s="344"/>
      <c r="C33" s="344"/>
      <c r="D33" s="344"/>
      <c r="E33" s="344"/>
      <c r="F33" s="344"/>
      <c r="G33" s="344"/>
      <c r="H33" s="344"/>
      <c r="I33" s="344"/>
      <c r="J33" s="344"/>
      <c r="K33" s="15"/>
      <c r="L33" s="118"/>
      <c r="M33" s="118"/>
      <c r="N33" s="118"/>
      <c r="O33" s="118"/>
      <c r="P33" s="118"/>
      <c r="Q33" s="118"/>
      <c r="R33" s="118"/>
    </row>
    <row r="34" spans="1:18" s="119" customFormat="1" ht="12" x14ac:dyDescent="0.2">
      <c r="A34" s="118"/>
      <c r="B34" s="344"/>
      <c r="C34" s="344"/>
      <c r="D34" s="344"/>
      <c r="E34" s="344"/>
      <c r="F34" s="344"/>
      <c r="G34" s="344"/>
      <c r="H34" s="344"/>
      <c r="I34" s="344"/>
      <c r="J34" s="344"/>
      <c r="K34" s="15"/>
      <c r="L34" s="118"/>
      <c r="M34" s="118"/>
      <c r="N34" s="118"/>
      <c r="O34" s="118"/>
      <c r="P34" s="118"/>
      <c r="Q34" s="118"/>
      <c r="R34" s="118"/>
    </row>
    <row r="35" spans="1:18" s="119" customFormat="1" ht="12" x14ac:dyDescent="0.2">
      <c r="A35" s="118"/>
      <c r="B35" s="349" t="s">
        <v>67</v>
      </c>
      <c r="C35" s="350"/>
      <c r="D35" s="350"/>
      <c r="E35" s="350"/>
      <c r="F35" s="350"/>
      <c r="G35" s="350"/>
      <c r="H35" s="350"/>
      <c r="I35" s="350"/>
      <c r="J35" s="351"/>
      <c r="K35" s="124">
        <f>(SUM(K30:K34)/2)</f>
        <v>0</v>
      </c>
      <c r="L35" s="118"/>
      <c r="M35" s="118"/>
      <c r="N35" s="118"/>
      <c r="O35" s="118"/>
      <c r="P35" s="118"/>
      <c r="Q35" s="118"/>
      <c r="R35" s="118"/>
    </row>
    <row r="36" spans="1:18" s="112" customFormat="1" ht="12.75" customHeight="1" x14ac:dyDescent="0.2"/>
    <row r="37" spans="1:18" s="119" customFormat="1" ht="24" x14ac:dyDescent="0.2">
      <c r="A37" s="118"/>
      <c r="B37" s="352" t="s">
        <v>58</v>
      </c>
      <c r="C37" s="352"/>
      <c r="D37" s="352" t="s">
        <v>61</v>
      </c>
      <c r="E37" s="352"/>
      <c r="F37" s="43" t="s">
        <v>149</v>
      </c>
      <c r="G37" s="352" t="s">
        <v>62</v>
      </c>
      <c r="H37" s="352"/>
      <c r="I37" s="352" t="s">
        <v>56</v>
      </c>
      <c r="J37" s="352"/>
      <c r="K37" s="43" t="s">
        <v>57</v>
      </c>
      <c r="L37" s="118"/>
      <c r="M37" s="118"/>
      <c r="N37" s="118"/>
      <c r="O37" s="118"/>
      <c r="P37" s="118"/>
      <c r="Q37" s="118"/>
      <c r="R37" s="118"/>
    </row>
    <row r="38" spans="1:18" s="119" customFormat="1" ht="12" x14ac:dyDescent="0.2">
      <c r="A38" s="118"/>
      <c r="B38" s="259"/>
      <c r="C38" s="259"/>
      <c r="D38" s="259"/>
      <c r="E38" s="259"/>
      <c r="F38" s="31"/>
      <c r="G38" s="259"/>
      <c r="H38" s="259"/>
      <c r="I38" s="259"/>
      <c r="J38" s="259"/>
      <c r="K38" s="32"/>
      <c r="L38" s="260"/>
      <c r="M38" s="260"/>
      <c r="N38" s="118"/>
      <c r="O38" s="118"/>
      <c r="P38" s="118"/>
      <c r="Q38" s="118"/>
      <c r="R38" s="118"/>
    </row>
    <row r="39" spans="1:18" s="119" customFormat="1" ht="12" x14ac:dyDescent="0.2">
      <c r="A39" s="118"/>
      <c r="B39" s="259"/>
      <c r="C39" s="259"/>
      <c r="D39" s="259"/>
      <c r="E39" s="259"/>
      <c r="F39" s="31"/>
      <c r="G39" s="259"/>
      <c r="H39" s="259"/>
      <c r="I39" s="259"/>
      <c r="J39" s="259"/>
      <c r="K39" s="32"/>
      <c r="L39" s="260"/>
      <c r="M39" s="260"/>
      <c r="N39" s="118"/>
      <c r="O39" s="118"/>
      <c r="P39" s="118"/>
      <c r="Q39" s="118"/>
      <c r="R39" s="118"/>
    </row>
    <row r="40" spans="1:18" s="119" customFormat="1" ht="12" x14ac:dyDescent="0.2">
      <c r="A40" s="118"/>
      <c r="B40" s="259"/>
      <c r="C40" s="259"/>
      <c r="D40" s="259"/>
      <c r="E40" s="259"/>
      <c r="F40" s="31"/>
      <c r="G40" s="259"/>
      <c r="H40" s="259"/>
      <c r="I40" s="259"/>
      <c r="J40" s="259"/>
      <c r="K40" s="32"/>
      <c r="L40" s="260"/>
      <c r="M40" s="260"/>
      <c r="N40" s="118"/>
      <c r="O40" s="118"/>
      <c r="P40" s="118"/>
      <c r="Q40" s="118"/>
      <c r="R40" s="118"/>
    </row>
    <row r="41" spans="1:18" s="119" customFormat="1" ht="12" x14ac:dyDescent="0.2">
      <c r="A41" s="118"/>
      <c r="B41" s="259"/>
      <c r="C41" s="259"/>
      <c r="D41" s="259"/>
      <c r="E41" s="259"/>
      <c r="F41" s="31"/>
      <c r="G41" s="259"/>
      <c r="H41" s="259"/>
      <c r="I41" s="259"/>
      <c r="J41" s="259"/>
      <c r="K41" s="32"/>
      <c r="L41" s="260"/>
      <c r="M41" s="260"/>
      <c r="N41" s="118"/>
      <c r="O41" s="118"/>
      <c r="P41" s="118"/>
      <c r="Q41" s="118"/>
      <c r="R41" s="118"/>
    </row>
    <row r="42" spans="1:18" s="119" customFormat="1" ht="12" x14ac:dyDescent="0.2">
      <c r="A42" s="118"/>
      <c r="B42" s="349" t="s">
        <v>107</v>
      </c>
      <c r="C42" s="350"/>
      <c r="D42" s="350"/>
      <c r="E42" s="350"/>
      <c r="F42" s="350"/>
      <c r="G42" s="350"/>
      <c r="H42" s="350"/>
      <c r="I42" s="350"/>
      <c r="J42" s="351"/>
      <c r="K42" s="124"/>
      <c r="L42" s="353"/>
      <c r="M42" s="353"/>
      <c r="N42" s="118"/>
      <c r="O42" s="118"/>
      <c r="P42" s="118"/>
      <c r="Q42" s="118"/>
      <c r="R42" s="118"/>
    </row>
    <row r="43" spans="1:18" s="112" customFormat="1" x14ac:dyDescent="0.2"/>
    <row r="44" spans="1:18" s="119" customFormat="1" ht="15" customHeight="1" x14ac:dyDescent="0.2">
      <c r="A44" s="118"/>
      <c r="B44" s="345" t="s">
        <v>133</v>
      </c>
      <c r="C44" s="345"/>
      <c r="D44" s="337"/>
      <c r="E44" s="337"/>
      <c r="F44" s="337"/>
      <c r="G44" s="337"/>
      <c r="H44" s="337"/>
      <c r="I44" s="337"/>
      <c r="J44" s="337"/>
      <c r="K44" s="337"/>
      <c r="L44" s="118"/>
      <c r="M44" s="118"/>
      <c r="N44" s="118"/>
      <c r="O44" s="118"/>
      <c r="P44" s="118"/>
      <c r="Q44" s="118"/>
      <c r="R44" s="118"/>
    </row>
    <row r="45" spans="1:18" s="119" customFormat="1" ht="15" customHeight="1" x14ac:dyDescent="0.2">
      <c r="A45" s="118"/>
      <c r="B45" s="250" t="s">
        <v>138</v>
      </c>
      <c r="C45" s="336"/>
      <c r="D45" s="337"/>
      <c r="E45" s="337"/>
      <c r="F45" s="337"/>
      <c r="G45" s="337"/>
      <c r="H45" s="337"/>
      <c r="I45" s="337"/>
      <c r="J45" s="337"/>
      <c r="K45" s="337"/>
      <c r="L45" s="118"/>
      <c r="M45" s="118"/>
      <c r="N45" s="118"/>
      <c r="O45" s="118"/>
      <c r="P45" s="118"/>
      <c r="Q45" s="118"/>
      <c r="R45" s="118"/>
    </row>
    <row r="46" spans="1:18" s="119" customFormat="1" ht="15" customHeight="1" x14ac:dyDescent="0.2">
      <c r="A46" s="118"/>
      <c r="B46" s="275" t="s">
        <v>161</v>
      </c>
      <c r="C46" s="276"/>
      <c r="D46" s="120">
        <v>2022</v>
      </c>
      <c r="E46" s="120">
        <v>2023</v>
      </c>
      <c r="F46" s="120">
        <v>2024</v>
      </c>
      <c r="G46" s="121"/>
      <c r="H46" s="118"/>
      <c r="I46" s="118"/>
      <c r="J46" s="118"/>
      <c r="K46" s="118"/>
      <c r="L46" s="118"/>
      <c r="M46" s="118"/>
      <c r="N46" s="118"/>
      <c r="O46" s="118"/>
      <c r="P46" s="118"/>
      <c r="Q46" s="118"/>
      <c r="R46" s="118"/>
    </row>
    <row r="47" spans="1:18" s="119" customFormat="1" ht="15" customHeight="1" x14ac:dyDescent="0.2">
      <c r="A47" s="118"/>
      <c r="B47" s="275" t="s">
        <v>167</v>
      </c>
      <c r="C47" s="276"/>
      <c r="D47" s="338" t="s">
        <v>273</v>
      </c>
      <c r="E47" s="338"/>
      <c r="F47" s="338"/>
      <c r="G47" s="338"/>
      <c r="H47" s="338"/>
      <c r="I47" s="338"/>
      <c r="J47" s="338"/>
      <c r="K47" s="338"/>
      <c r="L47" s="118"/>
      <c r="M47" s="118"/>
      <c r="N47" s="118"/>
      <c r="O47" s="118"/>
      <c r="P47" s="118"/>
      <c r="Q47" s="118"/>
      <c r="R47" s="118"/>
    </row>
    <row r="48" spans="1:18" s="119" customFormat="1" ht="15" customHeight="1" x14ac:dyDescent="0.2">
      <c r="A48" s="118"/>
      <c r="B48" s="275" t="s">
        <v>136</v>
      </c>
      <c r="C48" s="276"/>
      <c r="D48" s="247" t="s">
        <v>274</v>
      </c>
      <c r="E48" s="248"/>
      <c r="F48" s="248"/>
      <c r="G48" s="248"/>
      <c r="H48" s="248"/>
      <c r="I48" s="248"/>
      <c r="J48" s="248"/>
      <c r="K48" s="249"/>
      <c r="L48" s="118"/>
      <c r="M48" s="118"/>
      <c r="N48" s="118"/>
      <c r="O48" s="118"/>
      <c r="P48" s="118"/>
      <c r="Q48" s="118"/>
      <c r="R48" s="118"/>
    </row>
    <row r="49" spans="1:18" s="112" customFormat="1" x14ac:dyDescent="0.2"/>
    <row r="50" spans="1:18" s="119" customFormat="1" ht="12" x14ac:dyDescent="0.2">
      <c r="A50" s="118"/>
      <c r="B50" s="357" t="s">
        <v>163</v>
      </c>
      <c r="C50" s="358"/>
      <c r="D50" s="358"/>
      <c r="E50" s="358"/>
      <c r="F50" s="358"/>
      <c r="G50" s="358"/>
      <c r="H50" s="359"/>
      <c r="I50" s="357" t="s">
        <v>54</v>
      </c>
      <c r="J50" s="359"/>
      <c r="K50" s="125" t="s">
        <v>55</v>
      </c>
      <c r="L50" s="118"/>
      <c r="M50" s="118"/>
      <c r="N50" s="118"/>
      <c r="O50" s="118"/>
      <c r="P50" s="118"/>
      <c r="Q50" s="118"/>
      <c r="R50" s="118"/>
    </row>
    <row r="51" spans="1:18" s="119" customFormat="1" ht="12" x14ac:dyDescent="0.2">
      <c r="A51" s="118"/>
      <c r="B51" s="354" t="s">
        <v>72</v>
      </c>
      <c r="C51" s="355"/>
      <c r="D51" s="355"/>
      <c r="E51" s="355"/>
      <c r="F51" s="355"/>
      <c r="G51" s="355"/>
      <c r="H51" s="356"/>
      <c r="I51" s="344"/>
      <c r="J51" s="344"/>
      <c r="K51" s="123"/>
      <c r="L51" s="118"/>
      <c r="M51" s="118"/>
      <c r="N51" s="118"/>
      <c r="O51" s="118"/>
      <c r="P51" s="118"/>
      <c r="Q51" s="118"/>
      <c r="R51" s="118"/>
    </row>
    <row r="52" spans="1:18" s="119" customFormat="1" ht="12" x14ac:dyDescent="0.2">
      <c r="A52" s="118"/>
      <c r="B52" s="344" t="s">
        <v>96</v>
      </c>
      <c r="C52" s="344"/>
      <c r="D52" s="344"/>
      <c r="E52" s="344"/>
      <c r="F52" s="344"/>
      <c r="G52" s="344"/>
      <c r="H52" s="344"/>
      <c r="I52" s="344"/>
      <c r="J52" s="344"/>
      <c r="K52" s="123"/>
      <c r="L52" s="118"/>
      <c r="M52" s="118"/>
      <c r="N52" s="118"/>
      <c r="O52" s="118"/>
      <c r="P52" s="118"/>
      <c r="Q52" s="118"/>
      <c r="R52" s="118"/>
    </row>
    <row r="53" spans="1:18" s="119" customFormat="1" ht="12" x14ac:dyDescent="0.2">
      <c r="A53" s="118"/>
      <c r="B53" s="344" t="s">
        <v>275</v>
      </c>
      <c r="C53" s="344"/>
      <c r="D53" s="344"/>
      <c r="E53" s="344"/>
      <c r="F53" s="344"/>
      <c r="G53" s="344"/>
      <c r="H53" s="344"/>
      <c r="I53" s="344"/>
      <c r="J53" s="344"/>
      <c r="K53" s="15"/>
      <c r="L53" s="118"/>
      <c r="M53" s="118"/>
      <c r="N53" s="118"/>
      <c r="O53" s="118"/>
      <c r="P53" s="118"/>
      <c r="Q53" s="118"/>
      <c r="R53" s="118"/>
    </row>
    <row r="54" spans="1:18" s="119" customFormat="1" ht="12" x14ac:dyDescent="0.2">
      <c r="A54" s="118"/>
      <c r="B54" s="344" t="s">
        <v>94</v>
      </c>
      <c r="C54" s="344"/>
      <c r="D54" s="344"/>
      <c r="E54" s="344"/>
      <c r="F54" s="344"/>
      <c r="G54" s="344"/>
      <c r="H54" s="344"/>
      <c r="I54" s="344"/>
      <c r="J54" s="344"/>
      <c r="K54" s="15"/>
      <c r="L54" s="118"/>
      <c r="M54" s="118"/>
      <c r="N54" s="118"/>
      <c r="O54" s="118"/>
      <c r="P54" s="118"/>
      <c r="Q54" s="118"/>
      <c r="R54" s="118"/>
    </row>
    <row r="55" spans="1:18" s="119" customFormat="1" ht="12" x14ac:dyDescent="0.2">
      <c r="A55" s="118"/>
      <c r="B55" s="344"/>
      <c r="C55" s="344"/>
      <c r="D55" s="344"/>
      <c r="E55" s="344"/>
      <c r="F55" s="344"/>
      <c r="G55" s="344"/>
      <c r="H55" s="344"/>
      <c r="I55" s="344"/>
      <c r="J55" s="344"/>
      <c r="K55" s="15"/>
      <c r="L55" s="118"/>
      <c r="M55" s="118"/>
      <c r="N55" s="118"/>
      <c r="O55" s="118"/>
      <c r="P55" s="118"/>
      <c r="Q55" s="118"/>
      <c r="R55" s="118"/>
    </row>
    <row r="56" spans="1:18" s="119" customFormat="1" ht="12" x14ac:dyDescent="0.2">
      <c r="A56" s="118"/>
      <c r="B56" s="360" t="s">
        <v>67</v>
      </c>
      <c r="C56" s="361"/>
      <c r="D56" s="361"/>
      <c r="E56" s="361"/>
      <c r="F56" s="361"/>
      <c r="G56" s="361"/>
      <c r="H56" s="361"/>
      <c r="I56" s="361"/>
      <c r="J56" s="362"/>
      <c r="K56" s="126">
        <f>(SUM(K51:K55)/2)</f>
        <v>0</v>
      </c>
      <c r="L56" s="118"/>
      <c r="M56" s="118"/>
      <c r="N56" s="118"/>
      <c r="O56" s="118"/>
      <c r="P56" s="118"/>
      <c r="Q56" s="118"/>
      <c r="R56" s="118"/>
    </row>
    <row r="57" spans="1:18" s="112" customFormat="1" x14ac:dyDescent="0.2"/>
    <row r="58" spans="1:18" s="119" customFormat="1" ht="24" x14ac:dyDescent="0.2">
      <c r="A58" s="118"/>
      <c r="B58" s="258" t="s">
        <v>58</v>
      </c>
      <c r="C58" s="258"/>
      <c r="D58" s="258" t="s">
        <v>61</v>
      </c>
      <c r="E58" s="258"/>
      <c r="F58" s="30" t="s">
        <v>149</v>
      </c>
      <c r="G58" s="258" t="s">
        <v>62</v>
      </c>
      <c r="H58" s="258"/>
      <c r="I58" s="258" t="s">
        <v>56</v>
      </c>
      <c r="J58" s="258"/>
      <c r="K58" s="30" t="s">
        <v>57</v>
      </c>
      <c r="L58" s="118"/>
      <c r="M58" s="118"/>
      <c r="N58" s="118"/>
      <c r="O58" s="118"/>
      <c r="P58" s="118"/>
      <c r="Q58" s="118"/>
      <c r="R58" s="118"/>
    </row>
    <row r="59" spans="1:18" s="119" customFormat="1" ht="30" customHeight="1" x14ac:dyDescent="0.2">
      <c r="A59" s="118"/>
      <c r="B59" s="363" t="s">
        <v>97</v>
      </c>
      <c r="C59" s="363"/>
      <c r="D59" s="364" t="s">
        <v>95</v>
      </c>
      <c r="E59" s="364"/>
      <c r="F59" s="31"/>
      <c r="G59" s="259">
        <v>10</v>
      </c>
      <c r="H59" s="259"/>
      <c r="I59" s="259">
        <v>10</v>
      </c>
      <c r="J59" s="259"/>
      <c r="K59" s="32">
        <f>I59/G59</f>
        <v>1</v>
      </c>
      <c r="L59" s="260"/>
      <c r="M59" s="260"/>
      <c r="N59" s="118"/>
      <c r="O59" s="118"/>
      <c r="P59" s="118"/>
      <c r="Q59" s="118"/>
      <c r="R59" s="118"/>
    </row>
    <row r="60" spans="1:18" s="119" customFormat="1" ht="30" customHeight="1" x14ac:dyDescent="0.2">
      <c r="A60" s="118"/>
      <c r="B60" s="363" t="s">
        <v>276</v>
      </c>
      <c r="C60" s="363"/>
      <c r="D60" s="364" t="s">
        <v>95</v>
      </c>
      <c r="E60" s="364"/>
      <c r="F60" s="31"/>
      <c r="G60" s="259">
        <v>2</v>
      </c>
      <c r="H60" s="259"/>
      <c r="I60" s="259">
        <v>3</v>
      </c>
      <c r="J60" s="259"/>
      <c r="K60" s="32">
        <v>1</v>
      </c>
      <c r="L60" s="260"/>
      <c r="M60" s="260"/>
      <c r="N60" s="118"/>
      <c r="O60" s="118"/>
      <c r="P60" s="118"/>
      <c r="Q60" s="118"/>
      <c r="R60" s="118"/>
    </row>
    <row r="61" spans="1:18" s="119" customFormat="1" ht="30" customHeight="1" x14ac:dyDescent="0.2">
      <c r="A61" s="118"/>
      <c r="B61" s="363" t="s">
        <v>98</v>
      </c>
      <c r="C61" s="363"/>
      <c r="D61" s="364" t="s">
        <v>95</v>
      </c>
      <c r="E61" s="364"/>
      <c r="F61" s="31"/>
      <c r="G61" s="259">
        <v>20</v>
      </c>
      <c r="H61" s="259"/>
      <c r="I61" s="259">
        <v>20</v>
      </c>
      <c r="J61" s="259"/>
      <c r="K61" s="32">
        <f>I61/G61</f>
        <v>1</v>
      </c>
      <c r="L61" s="260"/>
      <c r="M61" s="260"/>
      <c r="N61" s="118"/>
      <c r="O61" s="118"/>
      <c r="P61" s="118"/>
      <c r="Q61" s="118"/>
      <c r="R61" s="118"/>
    </row>
    <row r="62" spans="1:18" s="119" customFormat="1" ht="12" x14ac:dyDescent="0.2">
      <c r="A62" s="118"/>
      <c r="B62" s="349" t="s">
        <v>107</v>
      </c>
      <c r="C62" s="350"/>
      <c r="D62" s="350"/>
      <c r="E62" s="350"/>
      <c r="F62" s="350"/>
      <c r="G62" s="350"/>
      <c r="H62" s="350"/>
      <c r="I62" s="350"/>
      <c r="J62" s="351"/>
      <c r="K62" s="124">
        <f>(SUM(K59:K61)/COUNTA(K59:K61))</f>
        <v>1</v>
      </c>
      <c r="L62" s="353"/>
      <c r="M62" s="353"/>
      <c r="N62" s="118"/>
      <c r="O62" s="118"/>
      <c r="P62" s="118"/>
      <c r="Q62" s="118"/>
      <c r="R62" s="118"/>
    </row>
    <row r="63" spans="1:18" s="112" customFormat="1" x14ac:dyDescent="0.2"/>
    <row r="64" spans="1:18" s="119" customFormat="1" ht="15" customHeight="1" x14ac:dyDescent="0.2">
      <c r="A64" s="118"/>
      <c r="B64" s="345" t="s">
        <v>133</v>
      </c>
      <c r="C64" s="345"/>
      <c r="D64" s="337"/>
      <c r="E64" s="337"/>
      <c r="F64" s="337"/>
      <c r="G64" s="337"/>
      <c r="H64" s="337"/>
      <c r="I64" s="337"/>
      <c r="J64" s="337"/>
      <c r="K64" s="337"/>
      <c r="L64" s="118"/>
      <c r="M64" s="118"/>
      <c r="N64" s="118"/>
      <c r="O64" s="118"/>
      <c r="P64" s="118"/>
      <c r="Q64" s="118"/>
      <c r="R64" s="118"/>
    </row>
    <row r="65" spans="1:18" s="119" customFormat="1" ht="15" customHeight="1" x14ac:dyDescent="0.2">
      <c r="A65" s="118"/>
      <c r="B65" s="250" t="s">
        <v>138</v>
      </c>
      <c r="C65" s="336"/>
      <c r="D65" s="337"/>
      <c r="E65" s="337"/>
      <c r="F65" s="337"/>
      <c r="G65" s="337"/>
      <c r="H65" s="337"/>
      <c r="I65" s="337"/>
      <c r="J65" s="337"/>
      <c r="K65" s="337"/>
      <c r="L65" s="118"/>
      <c r="M65" s="118"/>
      <c r="N65" s="118"/>
      <c r="O65" s="118"/>
      <c r="P65" s="118"/>
      <c r="Q65" s="118"/>
      <c r="R65" s="118"/>
    </row>
    <row r="66" spans="1:18" s="119" customFormat="1" ht="15" customHeight="1" x14ac:dyDescent="0.2">
      <c r="A66" s="118"/>
      <c r="B66" s="275" t="s">
        <v>161</v>
      </c>
      <c r="C66" s="276"/>
      <c r="D66" s="120">
        <v>2022</v>
      </c>
      <c r="E66" s="120">
        <v>2023</v>
      </c>
      <c r="F66" s="120">
        <v>2024</v>
      </c>
      <c r="G66" s="121"/>
      <c r="H66" s="118"/>
      <c r="I66" s="118"/>
      <c r="J66" s="118"/>
      <c r="K66" s="118"/>
      <c r="L66" s="118"/>
      <c r="M66" s="118"/>
      <c r="N66" s="118"/>
      <c r="O66" s="118"/>
      <c r="P66" s="118"/>
      <c r="Q66" s="118"/>
      <c r="R66" s="118"/>
    </row>
    <row r="67" spans="1:18" s="119" customFormat="1" ht="15" customHeight="1" x14ac:dyDescent="0.2">
      <c r="A67" s="118"/>
      <c r="B67" s="275" t="s">
        <v>168</v>
      </c>
      <c r="C67" s="276"/>
      <c r="D67" s="338" t="s">
        <v>278</v>
      </c>
      <c r="E67" s="338"/>
      <c r="F67" s="338"/>
      <c r="G67" s="338"/>
      <c r="H67" s="338"/>
      <c r="I67" s="338"/>
      <c r="J67" s="338"/>
      <c r="K67" s="338"/>
      <c r="L67" s="118"/>
      <c r="M67" s="118"/>
      <c r="N67" s="118"/>
      <c r="O67" s="118"/>
      <c r="P67" s="118"/>
      <c r="Q67" s="118"/>
      <c r="R67" s="118"/>
    </row>
    <row r="68" spans="1:18" s="119" customFormat="1" ht="15" customHeight="1" x14ac:dyDescent="0.2">
      <c r="A68" s="118"/>
      <c r="B68" s="275" t="s">
        <v>136</v>
      </c>
      <c r="C68" s="276"/>
      <c r="D68" s="338" t="s">
        <v>278</v>
      </c>
      <c r="E68" s="338"/>
      <c r="F68" s="338"/>
      <c r="G68" s="338"/>
      <c r="H68" s="338"/>
      <c r="I68" s="338"/>
      <c r="J68" s="338"/>
      <c r="K68" s="338"/>
      <c r="L68" s="118"/>
      <c r="M68" s="118"/>
      <c r="N68" s="118"/>
      <c r="O68" s="118"/>
      <c r="P68" s="118"/>
      <c r="Q68" s="118"/>
      <c r="R68" s="118"/>
    </row>
    <row r="69" spans="1:18" s="112" customFormat="1" x14ac:dyDescent="0.2"/>
    <row r="70" spans="1:18" s="119" customFormat="1" ht="12" x14ac:dyDescent="0.2">
      <c r="A70" s="118"/>
      <c r="B70" s="365" t="s">
        <v>163</v>
      </c>
      <c r="C70" s="365"/>
      <c r="D70" s="365"/>
      <c r="E70" s="365"/>
      <c r="F70" s="365"/>
      <c r="G70" s="365"/>
      <c r="H70" s="365"/>
      <c r="I70" s="365" t="s">
        <v>54</v>
      </c>
      <c r="J70" s="365"/>
      <c r="K70" s="125" t="s">
        <v>55</v>
      </c>
      <c r="L70" s="118"/>
      <c r="M70" s="118"/>
      <c r="N70" s="118"/>
      <c r="O70" s="118"/>
      <c r="P70" s="118"/>
      <c r="Q70" s="118"/>
      <c r="R70" s="118"/>
    </row>
    <row r="71" spans="1:18" s="119" customFormat="1" ht="12" x14ac:dyDescent="0.2">
      <c r="A71" s="118"/>
      <c r="B71" s="344"/>
      <c r="C71" s="344"/>
      <c r="D71" s="344"/>
      <c r="E71" s="344"/>
      <c r="F71" s="344"/>
      <c r="G71" s="344"/>
      <c r="H71" s="344"/>
      <c r="I71" s="344"/>
      <c r="J71" s="344"/>
      <c r="K71" s="123"/>
      <c r="L71" s="118"/>
      <c r="M71" s="118"/>
      <c r="N71" s="118"/>
      <c r="O71" s="118"/>
      <c r="P71" s="118"/>
      <c r="Q71" s="118"/>
      <c r="R71" s="118"/>
    </row>
    <row r="72" spans="1:18" s="119" customFormat="1" ht="12" x14ac:dyDescent="0.2">
      <c r="A72" s="118"/>
      <c r="B72" s="344"/>
      <c r="C72" s="344"/>
      <c r="D72" s="344"/>
      <c r="E72" s="344"/>
      <c r="F72" s="344"/>
      <c r="G72" s="344"/>
      <c r="H72" s="344"/>
      <c r="I72" s="344"/>
      <c r="J72" s="344"/>
      <c r="K72" s="123"/>
      <c r="L72" s="118"/>
      <c r="M72" s="118"/>
      <c r="N72" s="118"/>
      <c r="O72" s="118"/>
      <c r="P72" s="118"/>
      <c r="Q72" s="118"/>
      <c r="R72" s="118"/>
    </row>
    <row r="73" spans="1:18" s="119" customFormat="1" ht="12" x14ac:dyDescent="0.2">
      <c r="A73" s="118"/>
      <c r="B73" s="344"/>
      <c r="C73" s="344"/>
      <c r="D73" s="344"/>
      <c r="E73" s="344"/>
      <c r="F73" s="344"/>
      <c r="G73" s="344"/>
      <c r="H73" s="344"/>
      <c r="I73" s="344"/>
      <c r="J73" s="344"/>
      <c r="K73" s="15"/>
      <c r="L73" s="118"/>
      <c r="M73" s="118"/>
      <c r="N73" s="118"/>
      <c r="O73" s="118"/>
      <c r="P73" s="118"/>
      <c r="Q73" s="118"/>
      <c r="R73" s="118"/>
    </row>
    <row r="74" spans="1:18" s="119" customFormat="1" ht="12" x14ac:dyDescent="0.2">
      <c r="A74" s="118"/>
      <c r="B74" s="344"/>
      <c r="C74" s="344"/>
      <c r="D74" s="344"/>
      <c r="E74" s="344"/>
      <c r="F74" s="344"/>
      <c r="G74" s="344"/>
      <c r="H74" s="344"/>
      <c r="I74" s="344"/>
      <c r="J74" s="344"/>
      <c r="K74" s="15"/>
      <c r="L74" s="118"/>
      <c r="M74" s="118"/>
      <c r="N74" s="118"/>
      <c r="O74" s="118"/>
      <c r="P74" s="118"/>
      <c r="Q74" s="118"/>
      <c r="R74" s="118"/>
    </row>
    <row r="75" spans="1:18" s="119" customFormat="1" ht="12" x14ac:dyDescent="0.2">
      <c r="A75" s="118"/>
      <c r="B75" s="344"/>
      <c r="C75" s="344"/>
      <c r="D75" s="344"/>
      <c r="E75" s="344"/>
      <c r="F75" s="344"/>
      <c r="G75" s="344"/>
      <c r="H75" s="344"/>
      <c r="I75" s="344"/>
      <c r="J75" s="344"/>
      <c r="K75" s="15"/>
      <c r="L75" s="118"/>
      <c r="M75" s="118"/>
      <c r="N75" s="118"/>
      <c r="O75" s="118"/>
      <c r="P75" s="118"/>
      <c r="Q75" s="118"/>
      <c r="R75" s="118"/>
    </row>
    <row r="76" spans="1:18" s="119" customFormat="1" ht="12" x14ac:dyDescent="0.2">
      <c r="A76" s="118"/>
      <c r="B76" s="360" t="s">
        <v>67</v>
      </c>
      <c r="C76" s="361"/>
      <c r="D76" s="361"/>
      <c r="E76" s="361"/>
      <c r="F76" s="361"/>
      <c r="G76" s="361"/>
      <c r="H76" s="361"/>
      <c r="I76" s="361"/>
      <c r="J76" s="362"/>
      <c r="K76" s="126">
        <f>(SUM(K71:K75)/2)</f>
        <v>0</v>
      </c>
      <c r="L76" s="118"/>
      <c r="M76" s="118"/>
      <c r="N76" s="118"/>
      <c r="O76" s="118"/>
      <c r="P76" s="118"/>
      <c r="Q76" s="118"/>
      <c r="R76" s="118"/>
    </row>
    <row r="77" spans="1:18" s="119" customFormat="1" ht="24" x14ac:dyDescent="0.2">
      <c r="A77" s="118"/>
      <c r="B77" s="258" t="s">
        <v>58</v>
      </c>
      <c r="C77" s="258"/>
      <c r="D77" s="258" t="s">
        <v>61</v>
      </c>
      <c r="E77" s="258"/>
      <c r="F77" s="30" t="s">
        <v>149</v>
      </c>
      <c r="G77" s="258" t="s">
        <v>62</v>
      </c>
      <c r="H77" s="258"/>
      <c r="I77" s="258" t="s">
        <v>56</v>
      </c>
      <c r="J77" s="258"/>
      <c r="K77" s="30" t="s">
        <v>57</v>
      </c>
      <c r="L77" s="118"/>
      <c r="M77" s="118"/>
      <c r="N77" s="118"/>
      <c r="O77" s="118"/>
      <c r="P77" s="118"/>
      <c r="Q77" s="118"/>
      <c r="R77" s="118"/>
    </row>
    <row r="78" spans="1:18" s="119" customFormat="1" ht="12" x14ac:dyDescent="0.2">
      <c r="A78" s="118"/>
      <c r="B78" s="259"/>
      <c r="C78" s="259"/>
      <c r="D78" s="259"/>
      <c r="E78" s="259"/>
      <c r="F78" s="31"/>
      <c r="G78" s="259"/>
      <c r="H78" s="259"/>
      <c r="I78" s="259"/>
      <c r="J78" s="259"/>
      <c r="K78" s="32"/>
      <c r="L78" s="260"/>
      <c r="M78" s="260"/>
      <c r="N78" s="118"/>
      <c r="O78" s="118"/>
      <c r="P78" s="118"/>
      <c r="Q78" s="118"/>
      <c r="R78" s="118"/>
    </row>
    <row r="79" spans="1:18" s="119" customFormat="1" ht="12" x14ac:dyDescent="0.2">
      <c r="A79" s="118"/>
      <c r="B79" s="259"/>
      <c r="C79" s="259"/>
      <c r="D79" s="259"/>
      <c r="E79" s="259"/>
      <c r="F79" s="31"/>
      <c r="G79" s="259"/>
      <c r="H79" s="259"/>
      <c r="I79" s="259"/>
      <c r="J79" s="259"/>
      <c r="K79" s="32"/>
      <c r="L79" s="260"/>
      <c r="M79" s="260"/>
      <c r="N79" s="118"/>
      <c r="O79" s="118"/>
      <c r="P79" s="118"/>
      <c r="Q79" s="118"/>
      <c r="R79" s="118"/>
    </row>
    <row r="80" spans="1:18" s="119" customFormat="1" ht="12" x14ac:dyDescent="0.2">
      <c r="A80" s="118"/>
      <c r="B80" s="259"/>
      <c r="C80" s="259"/>
      <c r="D80" s="259"/>
      <c r="E80" s="259"/>
      <c r="F80" s="31"/>
      <c r="G80" s="259"/>
      <c r="H80" s="259"/>
      <c r="I80" s="259"/>
      <c r="J80" s="259"/>
      <c r="K80" s="32"/>
      <c r="L80" s="260"/>
      <c r="M80" s="260"/>
      <c r="N80" s="118"/>
      <c r="O80" s="118"/>
      <c r="P80" s="118"/>
      <c r="Q80" s="118"/>
      <c r="R80" s="118"/>
    </row>
    <row r="81" spans="1:18" s="119" customFormat="1" ht="12" x14ac:dyDescent="0.2">
      <c r="A81" s="118"/>
      <c r="B81" s="259"/>
      <c r="C81" s="259"/>
      <c r="D81" s="259"/>
      <c r="E81" s="259"/>
      <c r="F81" s="31"/>
      <c r="G81" s="259"/>
      <c r="H81" s="259"/>
      <c r="I81" s="259"/>
      <c r="J81" s="259"/>
      <c r="K81" s="32"/>
      <c r="L81" s="260"/>
      <c r="M81" s="260"/>
      <c r="N81" s="118"/>
      <c r="O81" s="118"/>
      <c r="P81" s="118"/>
      <c r="Q81" s="118"/>
      <c r="R81" s="118"/>
    </row>
    <row r="82" spans="1:18" s="119" customFormat="1" ht="12" x14ac:dyDescent="0.2">
      <c r="A82" s="118"/>
      <c r="B82" s="349" t="s">
        <v>107</v>
      </c>
      <c r="C82" s="350"/>
      <c r="D82" s="350"/>
      <c r="E82" s="350"/>
      <c r="F82" s="350"/>
      <c r="G82" s="350"/>
      <c r="H82" s="350"/>
      <c r="I82" s="350"/>
      <c r="J82" s="351"/>
      <c r="K82" s="127"/>
      <c r="L82" s="353"/>
      <c r="M82" s="353"/>
      <c r="N82" s="118"/>
      <c r="O82" s="118"/>
      <c r="P82" s="118"/>
      <c r="Q82" s="118"/>
      <c r="R82" s="118"/>
    </row>
    <row r="83" spans="1:18" s="112" customFormat="1" x14ac:dyDescent="0.2"/>
    <row r="84" spans="1:18" s="112" customFormat="1" x14ac:dyDescent="0.2"/>
    <row r="85" spans="1:18" s="112" customFormat="1" x14ac:dyDescent="0.2"/>
    <row r="86" spans="1:18" s="112" customFormat="1" x14ac:dyDescent="0.2"/>
  </sheetData>
  <mergeCells count="160">
    <mergeCell ref="B82:J82"/>
    <mergeCell ref="L82:M82"/>
    <mergeCell ref="B80:C80"/>
    <mergeCell ref="D80:E80"/>
    <mergeCell ref="G80:H80"/>
    <mergeCell ref="I80:J80"/>
    <mergeCell ref="L80:M80"/>
    <mergeCell ref="B81:C81"/>
    <mergeCell ref="D81:E81"/>
    <mergeCell ref="G81:H81"/>
    <mergeCell ref="I81:J81"/>
    <mergeCell ref="L81:M81"/>
    <mergeCell ref="B78:C78"/>
    <mergeCell ref="D78:E78"/>
    <mergeCell ref="G78:H78"/>
    <mergeCell ref="I78:J78"/>
    <mergeCell ref="L78:M78"/>
    <mergeCell ref="B79:C79"/>
    <mergeCell ref="D79:E79"/>
    <mergeCell ref="G79:H79"/>
    <mergeCell ref="I79:J79"/>
    <mergeCell ref="L79:M79"/>
    <mergeCell ref="B75:H75"/>
    <mergeCell ref="I75:J75"/>
    <mergeCell ref="B76:J76"/>
    <mergeCell ref="B77:C77"/>
    <mergeCell ref="D77:E77"/>
    <mergeCell ref="G77:H77"/>
    <mergeCell ref="I77:J77"/>
    <mergeCell ref="B72:H72"/>
    <mergeCell ref="I72:J72"/>
    <mergeCell ref="B73:H73"/>
    <mergeCell ref="I73:J73"/>
    <mergeCell ref="B74:H74"/>
    <mergeCell ref="I74:J74"/>
    <mergeCell ref="B68:C68"/>
    <mergeCell ref="D68:K68"/>
    <mergeCell ref="B70:H70"/>
    <mergeCell ref="I70:J70"/>
    <mergeCell ref="B71:H71"/>
    <mergeCell ref="I71:J71"/>
    <mergeCell ref="B64:C64"/>
    <mergeCell ref="B66:C66"/>
    <mergeCell ref="B67:C67"/>
    <mergeCell ref="B65:C65"/>
    <mergeCell ref="D64:K64"/>
    <mergeCell ref="D65:K65"/>
    <mergeCell ref="D67:K67"/>
    <mergeCell ref="B61:C61"/>
    <mergeCell ref="D61:E61"/>
    <mergeCell ref="G61:H61"/>
    <mergeCell ref="I61:J61"/>
    <mergeCell ref="L61:M61"/>
    <mergeCell ref="B62:J62"/>
    <mergeCell ref="L62:M62"/>
    <mergeCell ref="B59:C59"/>
    <mergeCell ref="D59:E59"/>
    <mergeCell ref="G59:H59"/>
    <mergeCell ref="I59:J59"/>
    <mergeCell ref="L59:M59"/>
    <mergeCell ref="B60:C60"/>
    <mergeCell ref="D60:E60"/>
    <mergeCell ref="G60:H60"/>
    <mergeCell ref="I60:J60"/>
    <mergeCell ref="L60:M60"/>
    <mergeCell ref="B54:H54"/>
    <mergeCell ref="I54:J54"/>
    <mergeCell ref="B55:H55"/>
    <mergeCell ref="I55:J55"/>
    <mergeCell ref="B56:J56"/>
    <mergeCell ref="B58:C58"/>
    <mergeCell ref="D58:E58"/>
    <mergeCell ref="G58:H58"/>
    <mergeCell ref="I58:J58"/>
    <mergeCell ref="B51:H51"/>
    <mergeCell ref="I51:J51"/>
    <mergeCell ref="B52:H52"/>
    <mergeCell ref="I52:J52"/>
    <mergeCell ref="B53:H53"/>
    <mergeCell ref="I53:J53"/>
    <mergeCell ref="B47:C47"/>
    <mergeCell ref="B48:C48"/>
    <mergeCell ref="D48:K48"/>
    <mergeCell ref="B50:H50"/>
    <mergeCell ref="I50:J50"/>
    <mergeCell ref="B42:J42"/>
    <mergeCell ref="L42:M42"/>
    <mergeCell ref="B44:C44"/>
    <mergeCell ref="B46:C46"/>
    <mergeCell ref="B40:C40"/>
    <mergeCell ref="D40:E40"/>
    <mergeCell ref="G40:H40"/>
    <mergeCell ref="I40:J40"/>
    <mergeCell ref="L40:M40"/>
    <mergeCell ref="B41:C41"/>
    <mergeCell ref="D41:E41"/>
    <mergeCell ref="G41:H41"/>
    <mergeCell ref="I41:J41"/>
    <mergeCell ref="L41:M41"/>
    <mergeCell ref="B38:C38"/>
    <mergeCell ref="D38:E38"/>
    <mergeCell ref="G38:H38"/>
    <mergeCell ref="I38:J38"/>
    <mergeCell ref="L38:M38"/>
    <mergeCell ref="B39:C39"/>
    <mergeCell ref="D39:E39"/>
    <mergeCell ref="G39:H39"/>
    <mergeCell ref="I39:J39"/>
    <mergeCell ref="L39:M39"/>
    <mergeCell ref="B34:H34"/>
    <mergeCell ref="I34:J34"/>
    <mergeCell ref="B35:J35"/>
    <mergeCell ref="B37:C37"/>
    <mergeCell ref="D37:E37"/>
    <mergeCell ref="G37:H37"/>
    <mergeCell ref="I37:J37"/>
    <mergeCell ref="B31:H31"/>
    <mergeCell ref="I31:J31"/>
    <mergeCell ref="B32:H32"/>
    <mergeCell ref="I32:J32"/>
    <mergeCell ref="B33:H33"/>
    <mergeCell ref="I33:J33"/>
    <mergeCell ref="B27:C27"/>
    <mergeCell ref="D27:K27"/>
    <mergeCell ref="B29:H29"/>
    <mergeCell ref="I29:J29"/>
    <mergeCell ref="B30:H30"/>
    <mergeCell ref="I30:J30"/>
    <mergeCell ref="B21:J21"/>
    <mergeCell ref="B23:C23"/>
    <mergeCell ref="D23:I23"/>
    <mergeCell ref="D24:I24"/>
    <mergeCell ref="B25:C25"/>
    <mergeCell ref="B26:C26"/>
    <mergeCell ref="B24:C24"/>
    <mergeCell ref="D26:K26"/>
    <mergeCell ref="E7:K7"/>
    <mergeCell ref="E8:K8"/>
    <mergeCell ref="E9:K9"/>
    <mergeCell ref="E10:K10"/>
    <mergeCell ref="B45:C45"/>
    <mergeCell ref="D44:K44"/>
    <mergeCell ref="D45:K45"/>
    <mergeCell ref="D47:K47"/>
    <mergeCell ref="B1:K1"/>
    <mergeCell ref="B3:K3"/>
    <mergeCell ref="B4:K4"/>
    <mergeCell ref="B6:K6"/>
    <mergeCell ref="B12:K12"/>
    <mergeCell ref="B13:K13"/>
    <mergeCell ref="B14:B17"/>
    <mergeCell ref="C14:C17"/>
    <mergeCell ref="D14:D17"/>
    <mergeCell ref="E14:E17"/>
    <mergeCell ref="F14:J14"/>
    <mergeCell ref="K14:K16"/>
    <mergeCell ref="B7:D7"/>
    <mergeCell ref="B8:D8"/>
    <mergeCell ref="B9:D9"/>
    <mergeCell ref="B10:D10"/>
  </mergeCells>
  <printOptions horizontalCentered="1"/>
  <pageMargins left="0.59055118110236227" right="0.59055118110236227" top="0.39370078740157483" bottom="0.59055118110236227" header="0.31496062992125984" footer="0.39370078740157483"/>
  <pageSetup paperSize="9" scale="83" fitToHeight="0" orientation="landscape" r:id="rId1"/>
  <headerFooter>
    <oddFooter>&amp;RPagina &amp;P di &amp;N</oddFooter>
  </headerFooter>
  <rowBreaks count="1" manualBreakCount="1">
    <brk id="69" min="1" max="1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X19"/>
  <sheetViews>
    <sheetView showGridLines="0" zoomScale="80" zoomScaleNormal="80" workbookViewId="0">
      <selection sqref="A1:XFD1048576"/>
    </sheetView>
  </sheetViews>
  <sheetFormatPr defaultRowHeight="12.75" x14ac:dyDescent="0.2"/>
  <cols>
    <col min="1" max="1" width="1.85546875" style="129" customWidth="1"/>
    <col min="2" max="2" width="11.85546875" style="137" customWidth="1"/>
    <col min="3" max="3" width="22" style="131" customWidth="1"/>
    <col min="4" max="20" width="8.7109375" style="131" customWidth="1"/>
    <col min="21" max="25" width="9.140625" style="129"/>
    <col min="26" max="256" width="9.140625" style="131"/>
    <col min="257" max="257" width="1.85546875" style="131" customWidth="1"/>
    <col min="258" max="258" width="5.140625" style="131" customWidth="1"/>
    <col min="259" max="259" width="17.85546875" style="131" customWidth="1"/>
    <col min="260" max="276" width="5.85546875" style="131" customWidth="1"/>
    <col min="277" max="512" width="9.140625" style="131"/>
    <col min="513" max="513" width="1.85546875" style="131" customWidth="1"/>
    <col min="514" max="514" width="5.140625" style="131" customWidth="1"/>
    <col min="515" max="515" width="17.85546875" style="131" customWidth="1"/>
    <col min="516" max="532" width="5.85546875" style="131" customWidth="1"/>
    <col min="533" max="768" width="9.140625" style="131"/>
    <col min="769" max="769" width="1.85546875" style="131" customWidth="1"/>
    <col min="770" max="770" width="5.140625" style="131" customWidth="1"/>
    <col min="771" max="771" width="17.85546875" style="131" customWidth="1"/>
    <col min="772" max="788" width="5.85546875" style="131" customWidth="1"/>
    <col min="789" max="1024" width="9.140625" style="131"/>
    <col min="1025" max="1025" width="1.85546875" style="131" customWidth="1"/>
    <col min="1026" max="1026" width="5.140625" style="131" customWidth="1"/>
    <col min="1027" max="1027" width="17.85546875" style="131" customWidth="1"/>
    <col min="1028" max="1044" width="5.85546875" style="131" customWidth="1"/>
    <col min="1045" max="1280" width="9.140625" style="131"/>
    <col min="1281" max="1281" width="1.85546875" style="131" customWidth="1"/>
    <col min="1282" max="1282" width="5.140625" style="131" customWidth="1"/>
    <col min="1283" max="1283" width="17.85546875" style="131" customWidth="1"/>
    <col min="1284" max="1300" width="5.85546875" style="131" customWidth="1"/>
    <col min="1301" max="1536" width="9.140625" style="131"/>
    <col min="1537" max="1537" width="1.85546875" style="131" customWidth="1"/>
    <col min="1538" max="1538" width="5.140625" style="131" customWidth="1"/>
    <col min="1539" max="1539" width="17.85546875" style="131" customWidth="1"/>
    <col min="1540" max="1556" width="5.85546875" style="131" customWidth="1"/>
    <col min="1557" max="1792" width="9.140625" style="131"/>
    <col min="1793" max="1793" width="1.85546875" style="131" customWidth="1"/>
    <col min="1794" max="1794" width="5.140625" style="131" customWidth="1"/>
    <col min="1795" max="1795" width="17.85546875" style="131" customWidth="1"/>
    <col min="1796" max="1812" width="5.85546875" style="131" customWidth="1"/>
    <col min="1813" max="2048" width="9.140625" style="131"/>
    <col min="2049" max="2049" width="1.85546875" style="131" customWidth="1"/>
    <col min="2050" max="2050" width="5.140625" style="131" customWidth="1"/>
    <col min="2051" max="2051" width="17.85546875" style="131" customWidth="1"/>
    <col min="2052" max="2068" width="5.85546875" style="131" customWidth="1"/>
    <col min="2069" max="2304" width="9.140625" style="131"/>
    <col min="2305" max="2305" width="1.85546875" style="131" customWidth="1"/>
    <col min="2306" max="2306" width="5.140625" style="131" customWidth="1"/>
    <col min="2307" max="2307" width="17.85546875" style="131" customWidth="1"/>
    <col min="2308" max="2324" width="5.85546875" style="131" customWidth="1"/>
    <col min="2325" max="2560" width="9.140625" style="131"/>
    <col min="2561" max="2561" width="1.85546875" style="131" customWidth="1"/>
    <col min="2562" max="2562" width="5.140625" style="131" customWidth="1"/>
    <col min="2563" max="2563" width="17.85546875" style="131" customWidth="1"/>
    <col min="2564" max="2580" width="5.85546875" style="131" customWidth="1"/>
    <col min="2581" max="2816" width="9.140625" style="131"/>
    <col min="2817" max="2817" width="1.85546875" style="131" customWidth="1"/>
    <col min="2818" max="2818" width="5.140625" style="131" customWidth="1"/>
    <col min="2819" max="2819" width="17.85546875" style="131" customWidth="1"/>
    <col min="2820" max="2836" width="5.85546875" style="131" customWidth="1"/>
    <col min="2837" max="3072" width="9.140625" style="131"/>
    <col min="3073" max="3073" width="1.85546875" style="131" customWidth="1"/>
    <col min="3074" max="3074" width="5.140625" style="131" customWidth="1"/>
    <col min="3075" max="3075" width="17.85546875" style="131" customWidth="1"/>
    <col min="3076" max="3092" width="5.85546875" style="131" customWidth="1"/>
    <col min="3093" max="3328" width="9.140625" style="131"/>
    <col min="3329" max="3329" width="1.85546875" style="131" customWidth="1"/>
    <col min="3330" max="3330" width="5.140625" style="131" customWidth="1"/>
    <col min="3331" max="3331" width="17.85546875" style="131" customWidth="1"/>
    <col min="3332" max="3348" width="5.85546875" style="131" customWidth="1"/>
    <col min="3349" max="3584" width="9.140625" style="131"/>
    <col min="3585" max="3585" width="1.85546875" style="131" customWidth="1"/>
    <col min="3586" max="3586" width="5.140625" style="131" customWidth="1"/>
    <col min="3587" max="3587" width="17.85546875" style="131" customWidth="1"/>
    <col min="3588" max="3604" width="5.85546875" style="131" customWidth="1"/>
    <col min="3605" max="3840" width="9.140625" style="131"/>
    <col min="3841" max="3841" width="1.85546875" style="131" customWidth="1"/>
    <col min="3842" max="3842" width="5.140625" style="131" customWidth="1"/>
    <col min="3843" max="3843" width="17.85546875" style="131" customWidth="1"/>
    <col min="3844" max="3860" width="5.85546875" style="131" customWidth="1"/>
    <col min="3861" max="4096" width="9.140625" style="131"/>
    <col min="4097" max="4097" width="1.85546875" style="131" customWidth="1"/>
    <col min="4098" max="4098" width="5.140625" style="131" customWidth="1"/>
    <col min="4099" max="4099" width="17.85546875" style="131" customWidth="1"/>
    <col min="4100" max="4116" width="5.85546875" style="131" customWidth="1"/>
    <col min="4117" max="4352" width="9.140625" style="131"/>
    <col min="4353" max="4353" width="1.85546875" style="131" customWidth="1"/>
    <col min="4354" max="4354" width="5.140625" style="131" customWidth="1"/>
    <col min="4355" max="4355" width="17.85546875" style="131" customWidth="1"/>
    <col min="4356" max="4372" width="5.85546875" style="131" customWidth="1"/>
    <col min="4373" max="4608" width="9.140625" style="131"/>
    <col min="4609" max="4609" width="1.85546875" style="131" customWidth="1"/>
    <col min="4610" max="4610" width="5.140625" style="131" customWidth="1"/>
    <col min="4611" max="4611" width="17.85546875" style="131" customWidth="1"/>
    <col min="4612" max="4628" width="5.85546875" style="131" customWidth="1"/>
    <col min="4629" max="4864" width="9.140625" style="131"/>
    <col min="4865" max="4865" width="1.85546875" style="131" customWidth="1"/>
    <col min="4866" max="4866" width="5.140625" style="131" customWidth="1"/>
    <col min="4867" max="4867" width="17.85546875" style="131" customWidth="1"/>
    <col min="4868" max="4884" width="5.85546875" style="131" customWidth="1"/>
    <col min="4885" max="5120" width="9.140625" style="131"/>
    <col min="5121" max="5121" width="1.85546875" style="131" customWidth="1"/>
    <col min="5122" max="5122" width="5.140625" style="131" customWidth="1"/>
    <col min="5123" max="5123" width="17.85546875" style="131" customWidth="1"/>
    <col min="5124" max="5140" width="5.85546875" style="131" customWidth="1"/>
    <col min="5141" max="5376" width="9.140625" style="131"/>
    <col min="5377" max="5377" width="1.85546875" style="131" customWidth="1"/>
    <col min="5378" max="5378" width="5.140625" style="131" customWidth="1"/>
    <col min="5379" max="5379" width="17.85546875" style="131" customWidth="1"/>
    <col min="5380" max="5396" width="5.85546875" style="131" customWidth="1"/>
    <col min="5397" max="5632" width="9.140625" style="131"/>
    <col min="5633" max="5633" width="1.85546875" style="131" customWidth="1"/>
    <col min="5634" max="5634" width="5.140625" style="131" customWidth="1"/>
    <col min="5635" max="5635" width="17.85546875" style="131" customWidth="1"/>
    <col min="5636" max="5652" width="5.85546875" style="131" customWidth="1"/>
    <col min="5653" max="5888" width="9.140625" style="131"/>
    <col min="5889" max="5889" width="1.85546875" style="131" customWidth="1"/>
    <col min="5890" max="5890" width="5.140625" style="131" customWidth="1"/>
    <col min="5891" max="5891" width="17.85546875" style="131" customWidth="1"/>
    <col min="5892" max="5908" width="5.85546875" style="131" customWidth="1"/>
    <col min="5909" max="6144" width="9.140625" style="131"/>
    <col min="6145" max="6145" width="1.85546875" style="131" customWidth="1"/>
    <col min="6146" max="6146" width="5.140625" style="131" customWidth="1"/>
    <col min="6147" max="6147" width="17.85546875" style="131" customWidth="1"/>
    <col min="6148" max="6164" width="5.85546875" style="131" customWidth="1"/>
    <col min="6165" max="6400" width="9.140625" style="131"/>
    <col min="6401" max="6401" width="1.85546875" style="131" customWidth="1"/>
    <col min="6402" max="6402" width="5.140625" style="131" customWidth="1"/>
    <col min="6403" max="6403" width="17.85546875" style="131" customWidth="1"/>
    <col min="6404" max="6420" width="5.85546875" style="131" customWidth="1"/>
    <col min="6421" max="6656" width="9.140625" style="131"/>
    <col min="6657" max="6657" width="1.85546875" style="131" customWidth="1"/>
    <col min="6658" max="6658" width="5.140625" style="131" customWidth="1"/>
    <col min="6659" max="6659" width="17.85546875" style="131" customWidth="1"/>
    <col min="6660" max="6676" width="5.85546875" style="131" customWidth="1"/>
    <col min="6677" max="6912" width="9.140625" style="131"/>
    <col min="6913" max="6913" width="1.85546875" style="131" customWidth="1"/>
    <col min="6914" max="6914" width="5.140625" style="131" customWidth="1"/>
    <col min="6915" max="6915" width="17.85546875" style="131" customWidth="1"/>
    <col min="6916" max="6932" width="5.85546875" style="131" customWidth="1"/>
    <col min="6933" max="7168" width="9.140625" style="131"/>
    <col min="7169" max="7169" width="1.85546875" style="131" customWidth="1"/>
    <col min="7170" max="7170" width="5.140625" style="131" customWidth="1"/>
    <col min="7171" max="7171" width="17.85546875" style="131" customWidth="1"/>
    <col min="7172" max="7188" width="5.85546875" style="131" customWidth="1"/>
    <col min="7189" max="7424" width="9.140625" style="131"/>
    <col min="7425" max="7425" width="1.85546875" style="131" customWidth="1"/>
    <col min="7426" max="7426" width="5.140625" style="131" customWidth="1"/>
    <col min="7427" max="7427" width="17.85546875" style="131" customWidth="1"/>
    <col min="7428" max="7444" width="5.85546875" style="131" customWidth="1"/>
    <col min="7445" max="7680" width="9.140625" style="131"/>
    <col min="7681" max="7681" width="1.85546875" style="131" customWidth="1"/>
    <col min="7682" max="7682" width="5.140625" style="131" customWidth="1"/>
    <col min="7683" max="7683" width="17.85546875" style="131" customWidth="1"/>
    <col min="7684" max="7700" width="5.85546875" style="131" customWidth="1"/>
    <col min="7701" max="7936" width="9.140625" style="131"/>
    <col min="7937" max="7937" width="1.85546875" style="131" customWidth="1"/>
    <col min="7938" max="7938" width="5.140625" style="131" customWidth="1"/>
    <col min="7939" max="7939" width="17.85546875" style="131" customWidth="1"/>
    <col min="7940" max="7956" width="5.85546875" style="131" customWidth="1"/>
    <col min="7957" max="8192" width="9.140625" style="131"/>
    <col min="8193" max="8193" width="1.85546875" style="131" customWidth="1"/>
    <col min="8194" max="8194" width="5.140625" style="131" customWidth="1"/>
    <col min="8195" max="8195" width="17.85546875" style="131" customWidth="1"/>
    <col min="8196" max="8212" width="5.85546875" style="131" customWidth="1"/>
    <col min="8213" max="8448" width="9.140625" style="131"/>
    <col min="8449" max="8449" width="1.85546875" style="131" customWidth="1"/>
    <col min="8450" max="8450" width="5.140625" style="131" customWidth="1"/>
    <col min="8451" max="8451" width="17.85546875" style="131" customWidth="1"/>
    <col min="8452" max="8468" width="5.85546875" style="131" customWidth="1"/>
    <col min="8469" max="8704" width="9.140625" style="131"/>
    <col min="8705" max="8705" width="1.85546875" style="131" customWidth="1"/>
    <col min="8706" max="8706" width="5.140625" style="131" customWidth="1"/>
    <col min="8707" max="8707" width="17.85546875" style="131" customWidth="1"/>
    <col min="8708" max="8724" width="5.85546875" style="131" customWidth="1"/>
    <col min="8725" max="8960" width="9.140625" style="131"/>
    <col min="8961" max="8961" width="1.85546875" style="131" customWidth="1"/>
    <col min="8962" max="8962" width="5.140625" style="131" customWidth="1"/>
    <col min="8963" max="8963" width="17.85546875" style="131" customWidth="1"/>
    <col min="8964" max="8980" width="5.85546875" style="131" customWidth="1"/>
    <col min="8981" max="9216" width="9.140625" style="131"/>
    <col min="9217" max="9217" width="1.85546875" style="131" customWidth="1"/>
    <col min="9218" max="9218" width="5.140625" style="131" customWidth="1"/>
    <col min="9219" max="9219" width="17.85546875" style="131" customWidth="1"/>
    <col min="9220" max="9236" width="5.85546875" style="131" customWidth="1"/>
    <col min="9237" max="9472" width="9.140625" style="131"/>
    <col min="9473" max="9473" width="1.85546875" style="131" customWidth="1"/>
    <col min="9474" max="9474" width="5.140625" style="131" customWidth="1"/>
    <col min="9475" max="9475" width="17.85546875" style="131" customWidth="1"/>
    <col min="9476" max="9492" width="5.85546875" style="131" customWidth="1"/>
    <col min="9493" max="9728" width="9.140625" style="131"/>
    <col min="9729" max="9729" width="1.85546875" style="131" customWidth="1"/>
    <col min="9730" max="9730" width="5.140625" style="131" customWidth="1"/>
    <col min="9731" max="9731" width="17.85546875" style="131" customWidth="1"/>
    <col min="9732" max="9748" width="5.85546875" style="131" customWidth="1"/>
    <col min="9749" max="9984" width="9.140625" style="131"/>
    <col min="9985" max="9985" width="1.85546875" style="131" customWidth="1"/>
    <col min="9986" max="9986" width="5.140625" style="131" customWidth="1"/>
    <col min="9987" max="9987" width="17.85546875" style="131" customWidth="1"/>
    <col min="9988" max="10004" width="5.85546875" style="131" customWidth="1"/>
    <col min="10005" max="10240" width="9.140625" style="131"/>
    <col min="10241" max="10241" width="1.85546875" style="131" customWidth="1"/>
    <col min="10242" max="10242" width="5.140625" style="131" customWidth="1"/>
    <col min="10243" max="10243" width="17.85546875" style="131" customWidth="1"/>
    <col min="10244" max="10260" width="5.85546875" style="131" customWidth="1"/>
    <col min="10261" max="10496" width="9.140625" style="131"/>
    <col min="10497" max="10497" width="1.85546875" style="131" customWidth="1"/>
    <col min="10498" max="10498" width="5.140625" style="131" customWidth="1"/>
    <col min="10499" max="10499" width="17.85546875" style="131" customWidth="1"/>
    <col min="10500" max="10516" width="5.85546875" style="131" customWidth="1"/>
    <col min="10517" max="10752" width="9.140625" style="131"/>
    <col min="10753" max="10753" width="1.85546875" style="131" customWidth="1"/>
    <col min="10754" max="10754" width="5.140625" style="131" customWidth="1"/>
    <col min="10755" max="10755" width="17.85546875" style="131" customWidth="1"/>
    <col min="10756" max="10772" width="5.85546875" style="131" customWidth="1"/>
    <col min="10773" max="11008" width="9.140625" style="131"/>
    <col min="11009" max="11009" width="1.85546875" style="131" customWidth="1"/>
    <col min="11010" max="11010" width="5.140625" style="131" customWidth="1"/>
    <col min="11011" max="11011" width="17.85546875" style="131" customWidth="1"/>
    <col min="11012" max="11028" width="5.85546875" style="131" customWidth="1"/>
    <col min="11029" max="11264" width="9.140625" style="131"/>
    <col min="11265" max="11265" width="1.85546875" style="131" customWidth="1"/>
    <col min="11266" max="11266" width="5.140625" style="131" customWidth="1"/>
    <col min="11267" max="11267" width="17.85546875" style="131" customWidth="1"/>
    <col min="11268" max="11284" width="5.85546875" style="131" customWidth="1"/>
    <col min="11285" max="11520" width="9.140625" style="131"/>
    <col min="11521" max="11521" width="1.85546875" style="131" customWidth="1"/>
    <col min="11522" max="11522" width="5.140625" style="131" customWidth="1"/>
    <col min="11523" max="11523" width="17.85546875" style="131" customWidth="1"/>
    <col min="11524" max="11540" width="5.85546875" style="131" customWidth="1"/>
    <col min="11541" max="11776" width="9.140625" style="131"/>
    <col min="11777" max="11777" width="1.85546875" style="131" customWidth="1"/>
    <col min="11778" max="11778" width="5.140625" style="131" customWidth="1"/>
    <col min="11779" max="11779" width="17.85546875" style="131" customWidth="1"/>
    <col min="11780" max="11796" width="5.85546875" style="131" customWidth="1"/>
    <col min="11797" max="12032" width="9.140625" style="131"/>
    <col min="12033" max="12033" width="1.85546875" style="131" customWidth="1"/>
    <col min="12034" max="12034" width="5.140625" style="131" customWidth="1"/>
    <col min="12035" max="12035" width="17.85546875" style="131" customWidth="1"/>
    <col min="12036" max="12052" width="5.85546875" style="131" customWidth="1"/>
    <col min="12053" max="12288" width="9.140625" style="131"/>
    <col min="12289" max="12289" width="1.85546875" style="131" customWidth="1"/>
    <col min="12290" max="12290" width="5.140625" style="131" customWidth="1"/>
    <col min="12291" max="12291" width="17.85546875" style="131" customWidth="1"/>
    <col min="12292" max="12308" width="5.85546875" style="131" customWidth="1"/>
    <col min="12309" max="12544" width="9.140625" style="131"/>
    <col min="12545" max="12545" width="1.85546875" style="131" customWidth="1"/>
    <col min="12546" max="12546" width="5.140625" style="131" customWidth="1"/>
    <col min="12547" max="12547" width="17.85546875" style="131" customWidth="1"/>
    <col min="12548" max="12564" width="5.85546875" style="131" customWidth="1"/>
    <col min="12565" max="12800" width="9.140625" style="131"/>
    <col min="12801" max="12801" width="1.85546875" style="131" customWidth="1"/>
    <col min="12802" max="12802" width="5.140625" style="131" customWidth="1"/>
    <col min="12803" max="12803" width="17.85546875" style="131" customWidth="1"/>
    <col min="12804" max="12820" width="5.85546875" style="131" customWidth="1"/>
    <col min="12821" max="13056" width="9.140625" style="131"/>
    <col min="13057" max="13057" width="1.85546875" style="131" customWidth="1"/>
    <col min="13058" max="13058" width="5.140625" style="131" customWidth="1"/>
    <col min="13059" max="13059" width="17.85546875" style="131" customWidth="1"/>
    <col min="13060" max="13076" width="5.85546875" style="131" customWidth="1"/>
    <col min="13077" max="13312" width="9.140625" style="131"/>
    <col min="13313" max="13313" width="1.85546875" style="131" customWidth="1"/>
    <col min="13314" max="13314" width="5.140625" style="131" customWidth="1"/>
    <col min="13315" max="13315" width="17.85546875" style="131" customWidth="1"/>
    <col min="13316" max="13332" width="5.85546875" style="131" customWidth="1"/>
    <col min="13333" max="13568" width="9.140625" style="131"/>
    <col min="13569" max="13569" width="1.85546875" style="131" customWidth="1"/>
    <col min="13570" max="13570" width="5.140625" style="131" customWidth="1"/>
    <col min="13571" max="13571" width="17.85546875" style="131" customWidth="1"/>
    <col min="13572" max="13588" width="5.85546875" style="131" customWidth="1"/>
    <col min="13589" max="13824" width="9.140625" style="131"/>
    <col min="13825" max="13825" width="1.85546875" style="131" customWidth="1"/>
    <col min="13826" max="13826" width="5.140625" style="131" customWidth="1"/>
    <col min="13827" max="13827" width="17.85546875" style="131" customWidth="1"/>
    <col min="13828" max="13844" width="5.85546875" style="131" customWidth="1"/>
    <col min="13845" max="14080" width="9.140625" style="131"/>
    <col min="14081" max="14081" width="1.85546875" style="131" customWidth="1"/>
    <col min="14082" max="14082" width="5.140625" style="131" customWidth="1"/>
    <col min="14083" max="14083" width="17.85546875" style="131" customWidth="1"/>
    <col min="14084" max="14100" width="5.85546875" style="131" customWidth="1"/>
    <col min="14101" max="14336" width="9.140625" style="131"/>
    <col min="14337" max="14337" width="1.85546875" style="131" customWidth="1"/>
    <col min="14338" max="14338" width="5.140625" style="131" customWidth="1"/>
    <col min="14339" max="14339" width="17.85546875" style="131" customWidth="1"/>
    <col min="14340" max="14356" width="5.85546875" style="131" customWidth="1"/>
    <col min="14357" max="14592" width="9.140625" style="131"/>
    <col min="14593" max="14593" width="1.85546875" style="131" customWidth="1"/>
    <col min="14594" max="14594" width="5.140625" style="131" customWidth="1"/>
    <col min="14595" max="14595" width="17.85546875" style="131" customWidth="1"/>
    <col min="14596" max="14612" width="5.85546875" style="131" customWidth="1"/>
    <col min="14613" max="14848" width="9.140625" style="131"/>
    <col min="14849" max="14849" width="1.85546875" style="131" customWidth="1"/>
    <col min="14850" max="14850" width="5.140625" style="131" customWidth="1"/>
    <col min="14851" max="14851" width="17.85546875" style="131" customWidth="1"/>
    <col min="14852" max="14868" width="5.85546875" style="131" customWidth="1"/>
    <col min="14869" max="15104" width="9.140625" style="131"/>
    <col min="15105" max="15105" width="1.85546875" style="131" customWidth="1"/>
    <col min="15106" max="15106" width="5.140625" style="131" customWidth="1"/>
    <col min="15107" max="15107" width="17.85546875" style="131" customWidth="1"/>
    <col min="15108" max="15124" width="5.85546875" style="131" customWidth="1"/>
    <col min="15125" max="15360" width="9.140625" style="131"/>
    <col min="15361" max="15361" width="1.85546875" style="131" customWidth="1"/>
    <col min="15362" max="15362" width="5.140625" style="131" customWidth="1"/>
    <col min="15363" max="15363" width="17.85546875" style="131" customWidth="1"/>
    <col min="15364" max="15380" width="5.85546875" style="131" customWidth="1"/>
    <col min="15381" max="15616" width="9.140625" style="131"/>
    <col min="15617" max="15617" width="1.85546875" style="131" customWidth="1"/>
    <col min="15618" max="15618" width="5.140625" style="131" customWidth="1"/>
    <col min="15619" max="15619" width="17.85546875" style="131" customWidth="1"/>
    <col min="15620" max="15636" width="5.85546875" style="131" customWidth="1"/>
    <col min="15637" max="15872" width="9.140625" style="131"/>
    <col min="15873" max="15873" width="1.85546875" style="131" customWidth="1"/>
    <col min="15874" max="15874" width="5.140625" style="131" customWidth="1"/>
    <col min="15875" max="15875" width="17.85546875" style="131" customWidth="1"/>
    <col min="15876" max="15892" width="5.85546875" style="131" customWidth="1"/>
    <col min="15893" max="16128" width="9.140625" style="131"/>
    <col min="16129" max="16129" width="1.85546875" style="131" customWidth="1"/>
    <col min="16130" max="16130" width="5.140625" style="131" customWidth="1"/>
    <col min="16131" max="16131" width="17.85546875" style="131" customWidth="1"/>
    <col min="16132" max="16148" width="5.85546875" style="131" customWidth="1"/>
    <col min="16149" max="16384" width="9.140625" style="131"/>
  </cols>
  <sheetData>
    <row r="1" spans="1:50" s="129" customFormat="1" x14ac:dyDescent="0.2">
      <c r="B1" s="130"/>
    </row>
    <row r="2" spans="1:50" ht="27" customHeight="1" x14ac:dyDescent="0.2">
      <c r="B2" s="366" t="s">
        <v>264</v>
      </c>
      <c r="C2" s="366"/>
      <c r="D2" s="366"/>
      <c r="E2" s="366"/>
      <c r="F2" s="366"/>
      <c r="G2" s="366"/>
      <c r="H2" s="366"/>
      <c r="I2" s="366"/>
      <c r="J2" s="366"/>
      <c r="K2" s="366"/>
      <c r="L2" s="366"/>
      <c r="M2" s="366"/>
      <c r="N2" s="366"/>
      <c r="O2" s="366"/>
      <c r="P2" s="366"/>
      <c r="Q2" s="366"/>
      <c r="R2" s="366"/>
      <c r="S2" s="366"/>
      <c r="T2" s="366"/>
    </row>
    <row r="3" spans="1:50" s="129" customFormat="1" x14ac:dyDescent="0.2">
      <c r="B3" s="132"/>
    </row>
    <row r="4" spans="1:50" ht="33.75" customHeight="1" x14ac:dyDescent="0.2">
      <c r="B4" s="132"/>
      <c r="C4" s="129"/>
      <c r="D4" s="367" t="s">
        <v>81</v>
      </c>
      <c r="E4" s="368"/>
      <c r="F4" s="368"/>
      <c r="G4" s="368"/>
      <c r="H4" s="369"/>
      <c r="I4" s="367" t="s">
        <v>82</v>
      </c>
      <c r="J4" s="368"/>
      <c r="K4" s="368"/>
      <c r="L4" s="369"/>
      <c r="M4" s="367" t="s">
        <v>83</v>
      </c>
      <c r="N4" s="368"/>
      <c r="O4" s="368"/>
      <c r="P4" s="369"/>
      <c r="Q4" s="367" t="s">
        <v>84</v>
      </c>
      <c r="R4" s="368"/>
      <c r="S4" s="368"/>
      <c r="T4" s="369"/>
    </row>
    <row r="5" spans="1:50" s="138" customFormat="1" ht="47.25" customHeight="1" x14ac:dyDescent="0.2">
      <c r="A5" s="133"/>
      <c r="B5" s="134" t="s">
        <v>265</v>
      </c>
      <c r="C5" s="135" t="s">
        <v>85</v>
      </c>
      <c r="D5" s="136" t="s">
        <v>86</v>
      </c>
      <c r="E5" s="136" t="s">
        <v>87</v>
      </c>
      <c r="F5" s="136" t="s">
        <v>88</v>
      </c>
      <c r="G5" s="136" t="s">
        <v>89</v>
      </c>
      <c r="H5" s="136" t="s">
        <v>90</v>
      </c>
      <c r="I5" s="136" t="s">
        <v>86</v>
      </c>
      <c r="J5" s="136" t="s">
        <v>87</v>
      </c>
      <c r="K5" s="136" t="s">
        <v>88</v>
      </c>
      <c r="L5" s="136" t="s">
        <v>89</v>
      </c>
      <c r="M5" s="136" t="s">
        <v>86</v>
      </c>
      <c r="N5" s="136" t="s">
        <v>87</v>
      </c>
      <c r="O5" s="136" t="s">
        <v>88</v>
      </c>
      <c r="P5" s="136" t="s">
        <v>89</v>
      </c>
      <c r="Q5" s="136" t="s">
        <v>86</v>
      </c>
      <c r="R5" s="136" t="s">
        <v>87</v>
      </c>
      <c r="S5" s="136" t="s">
        <v>88</v>
      </c>
      <c r="T5" s="136" t="s">
        <v>89</v>
      </c>
      <c r="U5" s="130"/>
      <c r="V5" s="130"/>
      <c r="W5" s="130"/>
      <c r="X5" s="130"/>
      <c r="Y5" s="130"/>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row>
    <row r="6" spans="1:50" s="138" customFormat="1" ht="33" customHeight="1" x14ac:dyDescent="0.2">
      <c r="A6" s="133"/>
      <c r="B6" s="134"/>
      <c r="C6" s="139" t="s">
        <v>269</v>
      </c>
      <c r="D6" s="140">
        <v>20</v>
      </c>
      <c r="E6" s="140">
        <v>25</v>
      </c>
      <c r="F6" s="140">
        <v>20</v>
      </c>
      <c r="G6" s="140">
        <v>20</v>
      </c>
      <c r="H6" s="140">
        <v>15</v>
      </c>
      <c r="I6" s="140">
        <v>25</v>
      </c>
      <c r="J6" s="140">
        <v>20</v>
      </c>
      <c r="K6" s="140">
        <v>30</v>
      </c>
      <c r="L6" s="140">
        <v>25</v>
      </c>
      <c r="M6" s="140">
        <v>30</v>
      </c>
      <c r="N6" s="140">
        <v>20</v>
      </c>
      <c r="O6" s="140">
        <v>20</v>
      </c>
      <c r="P6" s="140">
        <v>30</v>
      </c>
      <c r="Q6" s="140">
        <v>20</v>
      </c>
      <c r="R6" s="140">
        <v>30</v>
      </c>
      <c r="S6" s="140">
        <v>20</v>
      </c>
      <c r="T6" s="140">
        <v>30</v>
      </c>
      <c r="U6" s="130"/>
      <c r="V6" s="130"/>
      <c r="W6" s="130"/>
      <c r="X6" s="130"/>
      <c r="Y6" s="130"/>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row>
    <row r="7" spans="1:50" ht="33" customHeight="1" x14ac:dyDescent="0.2">
      <c r="B7" s="134" t="s">
        <v>270</v>
      </c>
      <c r="C7" s="141" t="s">
        <v>91</v>
      </c>
      <c r="D7" s="142">
        <v>20</v>
      </c>
      <c r="E7" s="142">
        <v>20</v>
      </c>
      <c r="F7" s="142">
        <v>20</v>
      </c>
      <c r="G7" s="142">
        <v>20</v>
      </c>
      <c r="H7" s="142">
        <v>20</v>
      </c>
      <c r="I7" s="142">
        <v>30</v>
      </c>
      <c r="J7" s="142">
        <v>20</v>
      </c>
      <c r="K7" s="142">
        <v>30</v>
      </c>
      <c r="L7" s="142">
        <v>20</v>
      </c>
      <c r="M7" s="142">
        <v>30</v>
      </c>
      <c r="N7" s="142">
        <v>20</v>
      </c>
      <c r="O7" s="142">
        <v>25</v>
      </c>
      <c r="P7" s="142">
        <v>25</v>
      </c>
      <c r="Q7" s="142">
        <v>20</v>
      </c>
      <c r="R7" s="142">
        <v>30</v>
      </c>
      <c r="S7" s="142">
        <v>25</v>
      </c>
      <c r="T7" s="142">
        <v>25</v>
      </c>
      <c r="U7" s="143"/>
      <c r="V7" s="143"/>
      <c r="W7" s="143"/>
      <c r="X7" s="143"/>
      <c r="Y7" s="143"/>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row>
    <row r="8" spans="1:50" ht="33" customHeight="1" x14ac:dyDescent="0.2">
      <c r="B8" s="134" t="s">
        <v>266</v>
      </c>
      <c r="C8" s="141" t="s">
        <v>91</v>
      </c>
      <c r="D8" s="142">
        <v>20</v>
      </c>
      <c r="E8" s="142">
        <v>25</v>
      </c>
      <c r="F8" s="142">
        <v>30</v>
      </c>
      <c r="G8" s="142">
        <v>25</v>
      </c>
      <c r="H8" s="142"/>
      <c r="I8" s="142">
        <v>30</v>
      </c>
      <c r="J8" s="142">
        <v>35</v>
      </c>
      <c r="K8" s="142">
        <v>20</v>
      </c>
      <c r="L8" s="142">
        <v>15</v>
      </c>
      <c r="M8" s="142">
        <v>30</v>
      </c>
      <c r="N8" s="142">
        <v>40</v>
      </c>
      <c r="O8" s="142">
        <v>30</v>
      </c>
      <c r="P8" s="142"/>
      <c r="Q8" s="142">
        <v>15</v>
      </c>
      <c r="R8" s="142">
        <v>25</v>
      </c>
      <c r="S8" s="142">
        <v>35</v>
      </c>
      <c r="T8" s="142">
        <v>25</v>
      </c>
      <c r="U8" s="143"/>
      <c r="V8" s="143"/>
      <c r="W8" s="143"/>
      <c r="X8" s="143"/>
      <c r="Y8" s="143"/>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row>
    <row r="9" spans="1:50" ht="33" customHeight="1" x14ac:dyDescent="0.2">
      <c r="B9" s="134" t="s">
        <v>267</v>
      </c>
      <c r="C9" s="139" t="s">
        <v>271</v>
      </c>
      <c r="D9" s="142">
        <v>20</v>
      </c>
      <c r="E9" s="142">
        <v>25</v>
      </c>
      <c r="F9" s="142">
        <v>30</v>
      </c>
      <c r="G9" s="142">
        <v>25</v>
      </c>
      <c r="H9" s="142"/>
      <c r="I9" s="142">
        <v>25</v>
      </c>
      <c r="J9" s="142">
        <v>35</v>
      </c>
      <c r="K9" s="142">
        <v>20</v>
      </c>
      <c r="L9" s="142">
        <v>20</v>
      </c>
      <c r="M9" s="142">
        <v>40</v>
      </c>
      <c r="N9" s="142">
        <v>25</v>
      </c>
      <c r="O9" s="142">
        <v>35</v>
      </c>
      <c r="P9" s="142"/>
      <c r="Q9" s="142">
        <v>15</v>
      </c>
      <c r="R9" s="142">
        <v>20</v>
      </c>
      <c r="S9" s="142">
        <v>40</v>
      </c>
      <c r="T9" s="142">
        <v>25</v>
      </c>
      <c r="U9" s="143"/>
      <c r="V9" s="143"/>
      <c r="W9" s="143"/>
      <c r="X9" s="143"/>
      <c r="Y9" s="143"/>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row>
    <row r="10" spans="1:50" ht="33" customHeight="1" x14ac:dyDescent="0.2">
      <c r="B10" s="134" t="s">
        <v>268</v>
      </c>
      <c r="C10" s="141" t="s">
        <v>91</v>
      </c>
      <c r="D10" s="142">
        <v>15</v>
      </c>
      <c r="E10" s="142">
        <v>30</v>
      </c>
      <c r="F10" s="142">
        <v>30</v>
      </c>
      <c r="G10" s="142">
        <v>25</v>
      </c>
      <c r="H10" s="142"/>
      <c r="I10" s="142">
        <v>25</v>
      </c>
      <c r="J10" s="142">
        <v>40</v>
      </c>
      <c r="K10" s="142">
        <v>20</v>
      </c>
      <c r="L10" s="142">
        <v>15</v>
      </c>
      <c r="M10" s="142">
        <v>30</v>
      </c>
      <c r="N10" s="142">
        <v>45</v>
      </c>
      <c r="O10" s="142">
        <v>25</v>
      </c>
      <c r="P10" s="142"/>
      <c r="Q10" s="142">
        <v>10</v>
      </c>
      <c r="R10" s="142">
        <v>20</v>
      </c>
      <c r="S10" s="142">
        <v>50</v>
      </c>
      <c r="T10" s="142">
        <v>20</v>
      </c>
      <c r="U10" s="143"/>
      <c r="V10" s="143"/>
      <c r="W10" s="143"/>
      <c r="X10" s="143"/>
      <c r="Y10" s="143"/>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row>
    <row r="11" spans="1:50" s="129" customFormat="1" x14ac:dyDescent="0.2">
      <c r="B11" s="130"/>
    </row>
    <row r="12" spans="1:50" s="129" customFormat="1" x14ac:dyDescent="0.2">
      <c r="B12" s="130"/>
    </row>
    <row r="13" spans="1:50" s="129" customFormat="1" x14ac:dyDescent="0.2">
      <c r="B13" s="130"/>
    </row>
    <row r="14" spans="1:50" s="129" customFormat="1" x14ac:dyDescent="0.2">
      <c r="B14" s="130"/>
    </row>
    <row r="15" spans="1:50" s="129" customFormat="1" x14ac:dyDescent="0.2">
      <c r="B15" s="130"/>
    </row>
    <row r="16" spans="1:50" s="129" customFormat="1" x14ac:dyDescent="0.2">
      <c r="B16" s="130"/>
    </row>
    <row r="17" spans="2:2" s="129" customFormat="1" x14ac:dyDescent="0.2">
      <c r="B17" s="130"/>
    </row>
    <row r="18" spans="2:2" s="129" customFormat="1" x14ac:dyDescent="0.2">
      <c r="B18" s="130"/>
    </row>
    <row r="19" spans="2:2" s="129" customFormat="1" x14ac:dyDescent="0.2">
      <c r="B19" s="130"/>
    </row>
  </sheetData>
  <mergeCells count="5">
    <mergeCell ref="B2:T2"/>
    <mergeCell ref="D4:H4"/>
    <mergeCell ref="I4:L4"/>
    <mergeCell ref="M4:P4"/>
    <mergeCell ref="Q4:T4"/>
  </mergeCells>
  <printOptions horizontalCentered="1"/>
  <pageMargins left="0.39370078740157483" right="0.39370078740157483" top="0.59055118110236227" bottom="0.59055118110236227" header="0.51181102362204722" footer="0.51181102362204722"/>
  <pageSetup paperSize="9" scale="78"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X19"/>
  <sheetViews>
    <sheetView showGridLines="0" zoomScale="80" zoomScaleNormal="80" workbookViewId="0">
      <selection activeCell="R37" sqref="R37"/>
    </sheetView>
  </sheetViews>
  <sheetFormatPr defaultRowHeight="12.75" x14ac:dyDescent="0.2"/>
  <cols>
    <col min="1" max="1" width="1.85546875" style="129" customWidth="1"/>
    <col min="2" max="2" width="11.85546875" style="137" customWidth="1"/>
    <col min="3" max="3" width="22" style="131" customWidth="1"/>
    <col min="4" max="20" width="8.7109375" style="131" customWidth="1"/>
    <col min="21" max="25" width="9.140625" style="129"/>
    <col min="26" max="256" width="9.140625" style="131"/>
    <col min="257" max="257" width="1.85546875" style="131" customWidth="1"/>
    <col min="258" max="258" width="5.140625" style="131" customWidth="1"/>
    <col min="259" max="259" width="17.85546875" style="131" customWidth="1"/>
    <col min="260" max="276" width="5.85546875" style="131" customWidth="1"/>
    <col min="277" max="512" width="9.140625" style="131"/>
    <col min="513" max="513" width="1.85546875" style="131" customWidth="1"/>
    <col min="514" max="514" width="5.140625" style="131" customWidth="1"/>
    <col min="515" max="515" width="17.85546875" style="131" customWidth="1"/>
    <col min="516" max="532" width="5.85546875" style="131" customWidth="1"/>
    <col min="533" max="768" width="9.140625" style="131"/>
    <col min="769" max="769" width="1.85546875" style="131" customWidth="1"/>
    <col min="770" max="770" width="5.140625" style="131" customWidth="1"/>
    <col min="771" max="771" width="17.85546875" style="131" customWidth="1"/>
    <col min="772" max="788" width="5.85546875" style="131" customWidth="1"/>
    <col min="789" max="1024" width="9.140625" style="131"/>
    <col min="1025" max="1025" width="1.85546875" style="131" customWidth="1"/>
    <col min="1026" max="1026" width="5.140625" style="131" customWidth="1"/>
    <col min="1027" max="1027" width="17.85546875" style="131" customWidth="1"/>
    <col min="1028" max="1044" width="5.85546875" style="131" customWidth="1"/>
    <col min="1045" max="1280" width="9.140625" style="131"/>
    <col min="1281" max="1281" width="1.85546875" style="131" customWidth="1"/>
    <col min="1282" max="1282" width="5.140625" style="131" customWidth="1"/>
    <col min="1283" max="1283" width="17.85546875" style="131" customWidth="1"/>
    <col min="1284" max="1300" width="5.85546875" style="131" customWidth="1"/>
    <col min="1301" max="1536" width="9.140625" style="131"/>
    <col min="1537" max="1537" width="1.85546875" style="131" customWidth="1"/>
    <col min="1538" max="1538" width="5.140625" style="131" customWidth="1"/>
    <col min="1539" max="1539" width="17.85546875" style="131" customWidth="1"/>
    <col min="1540" max="1556" width="5.85546875" style="131" customWidth="1"/>
    <col min="1557" max="1792" width="9.140625" style="131"/>
    <col min="1793" max="1793" width="1.85546875" style="131" customWidth="1"/>
    <col min="1794" max="1794" width="5.140625" style="131" customWidth="1"/>
    <col min="1795" max="1795" width="17.85546875" style="131" customWidth="1"/>
    <col min="1796" max="1812" width="5.85546875" style="131" customWidth="1"/>
    <col min="1813" max="2048" width="9.140625" style="131"/>
    <col min="2049" max="2049" width="1.85546875" style="131" customWidth="1"/>
    <col min="2050" max="2050" width="5.140625" style="131" customWidth="1"/>
    <col min="2051" max="2051" width="17.85546875" style="131" customWidth="1"/>
    <col min="2052" max="2068" width="5.85546875" style="131" customWidth="1"/>
    <col min="2069" max="2304" width="9.140625" style="131"/>
    <col min="2305" max="2305" width="1.85546875" style="131" customWidth="1"/>
    <col min="2306" max="2306" width="5.140625" style="131" customWidth="1"/>
    <col min="2307" max="2307" width="17.85546875" style="131" customWidth="1"/>
    <col min="2308" max="2324" width="5.85546875" style="131" customWidth="1"/>
    <col min="2325" max="2560" width="9.140625" style="131"/>
    <col min="2561" max="2561" width="1.85546875" style="131" customWidth="1"/>
    <col min="2562" max="2562" width="5.140625" style="131" customWidth="1"/>
    <col min="2563" max="2563" width="17.85546875" style="131" customWidth="1"/>
    <col min="2564" max="2580" width="5.85546875" style="131" customWidth="1"/>
    <col min="2581" max="2816" width="9.140625" style="131"/>
    <col min="2817" max="2817" width="1.85546875" style="131" customWidth="1"/>
    <col min="2818" max="2818" width="5.140625" style="131" customWidth="1"/>
    <col min="2819" max="2819" width="17.85546875" style="131" customWidth="1"/>
    <col min="2820" max="2836" width="5.85546875" style="131" customWidth="1"/>
    <col min="2837" max="3072" width="9.140625" style="131"/>
    <col min="3073" max="3073" width="1.85546875" style="131" customWidth="1"/>
    <col min="3074" max="3074" width="5.140625" style="131" customWidth="1"/>
    <col min="3075" max="3075" width="17.85546875" style="131" customWidth="1"/>
    <col min="3076" max="3092" width="5.85546875" style="131" customWidth="1"/>
    <col min="3093" max="3328" width="9.140625" style="131"/>
    <col min="3329" max="3329" width="1.85546875" style="131" customWidth="1"/>
    <col min="3330" max="3330" width="5.140625" style="131" customWidth="1"/>
    <col min="3331" max="3331" width="17.85546875" style="131" customWidth="1"/>
    <col min="3332" max="3348" width="5.85546875" style="131" customWidth="1"/>
    <col min="3349" max="3584" width="9.140625" style="131"/>
    <col min="3585" max="3585" width="1.85546875" style="131" customWidth="1"/>
    <col min="3586" max="3586" width="5.140625" style="131" customWidth="1"/>
    <col min="3587" max="3587" width="17.85546875" style="131" customWidth="1"/>
    <col min="3588" max="3604" width="5.85546875" style="131" customWidth="1"/>
    <col min="3605" max="3840" width="9.140625" style="131"/>
    <col min="3841" max="3841" width="1.85546875" style="131" customWidth="1"/>
    <col min="3842" max="3842" width="5.140625" style="131" customWidth="1"/>
    <col min="3843" max="3843" width="17.85546875" style="131" customWidth="1"/>
    <col min="3844" max="3860" width="5.85546875" style="131" customWidth="1"/>
    <col min="3861" max="4096" width="9.140625" style="131"/>
    <col min="4097" max="4097" width="1.85546875" style="131" customWidth="1"/>
    <col min="4098" max="4098" width="5.140625" style="131" customWidth="1"/>
    <col min="4099" max="4099" width="17.85546875" style="131" customWidth="1"/>
    <col min="4100" max="4116" width="5.85546875" style="131" customWidth="1"/>
    <col min="4117" max="4352" width="9.140625" style="131"/>
    <col min="4353" max="4353" width="1.85546875" style="131" customWidth="1"/>
    <col min="4354" max="4354" width="5.140625" style="131" customWidth="1"/>
    <col min="4355" max="4355" width="17.85546875" style="131" customWidth="1"/>
    <col min="4356" max="4372" width="5.85546875" style="131" customWidth="1"/>
    <col min="4373" max="4608" width="9.140625" style="131"/>
    <col min="4609" max="4609" width="1.85546875" style="131" customWidth="1"/>
    <col min="4610" max="4610" width="5.140625" style="131" customWidth="1"/>
    <col min="4611" max="4611" width="17.85546875" style="131" customWidth="1"/>
    <col min="4612" max="4628" width="5.85546875" style="131" customWidth="1"/>
    <col min="4629" max="4864" width="9.140625" style="131"/>
    <col min="4865" max="4865" width="1.85546875" style="131" customWidth="1"/>
    <col min="4866" max="4866" width="5.140625" style="131" customWidth="1"/>
    <col min="4867" max="4867" width="17.85546875" style="131" customWidth="1"/>
    <col min="4868" max="4884" width="5.85546875" style="131" customWidth="1"/>
    <col min="4885" max="5120" width="9.140625" style="131"/>
    <col min="5121" max="5121" width="1.85546875" style="131" customWidth="1"/>
    <col min="5122" max="5122" width="5.140625" style="131" customWidth="1"/>
    <col min="5123" max="5123" width="17.85546875" style="131" customWidth="1"/>
    <col min="5124" max="5140" width="5.85546875" style="131" customWidth="1"/>
    <col min="5141" max="5376" width="9.140625" style="131"/>
    <col min="5377" max="5377" width="1.85546875" style="131" customWidth="1"/>
    <col min="5378" max="5378" width="5.140625" style="131" customWidth="1"/>
    <col min="5379" max="5379" width="17.85546875" style="131" customWidth="1"/>
    <col min="5380" max="5396" width="5.85546875" style="131" customWidth="1"/>
    <col min="5397" max="5632" width="9.140625" style="131"/>
    <col min="5633" max="5633" width="1.85546875" style="131" customWidth="1"/>
    <col min="5634" max="5634" width="5.140625" style="131" customWidth="1"/>
    <col min="5635" max="5635" width="17.85546875" style="131" customWidth="1"/>
    <col min="5636" max="5652" width="5.85546875" style="131" customWidth="1"/>
    <col min="5653" max="5888" width="9.140625" style="131"/>
    <col min="5889" max="5889" width="1.85546875" style="131" customWidth="1"/>
    <col min="5890" max="5890" width="5.140625" style="131" customWidth="1"/>
    <col min="5891" max="5891" width="17.85546875" style="131" customWidth="1"/>
    <col min="5892" max="5908" width="5.85546875" style="131" customWidth="1"/>
    <col min="5909" max="6144" width="9.140625" style="131"/>
    <col min="6145" max="6145" width="1.85546875" style="131" customWidth="1"/>
    <col min="6146" max="6146" width="5.140625" style="131" customWidth="1"/>
    <col min="6147" max="6147" width="17.85546875" style="131" customWidth="1"/>
    <col min="6148" max="6164" width="5.85546875" style="131" customWidth="1"/>
    <col min="6165" max="6400" width="9.140625" style="131"/>
    <col min="6401" max="6401" width="1.85546875" style="131" customWidth="1"/>
    <col min="6402" max="6402" width="5.140625" style="131" customWidth="1"/>
    <col min="6403" max="6403" width="17.85546875" style="131" customWidth="1"/>
    <col min="6404" max="6420" width="5.85546875" style="131" customWidth="1"/>
    <col min="6421" max="6656" width="9.140625" style="131"/>
    <col min="6657" max="6657" width="1.85546875" style="131" customWidth="1"/>
    <col min="6658" max="6658" width="5.140625" style="131" customWidth="1"/>
    <col min="6659" max="6659" width="17.85546875" style="131" customWidth="1"/>
    <col min="6660" max="6676" width="5.85546875" style="131" customWidth="1"/>
    <col min="6677" max="6912" width="9.140625" style="131"/>
    <col min="6913" max="6913" width="1.85546875" style="131" customWidth="1"/>
    <col min="6914" max="6914" width="5.140625" style="131" customWidth="1"/>
    <col min="6915" max="6915" width="17.85546875" style="131" customWidth="1"/>
    <col min="6916" max="6932" width="5.85546875" style="131" customWidth="1"/>
    <col min="6933" max="7168" width="9.140625" style="131"/>
    <col min="7169" max="7169" width="1.85546875" style="131" customWidth="1"/>
    <col min="7170" max="7170" width="5.140625" style="131" customWidth="1"/>
    <col min="7171" max="7171" width="17.85546875" style="131" customWidth="1"/>
    <col min="7172" max="7188" width="5.85546875" style="131" customWidth="1"/>
    <col min="7189" max="7424" width="9.140625" style="131"/>
    <col min="7425" max="7425" width="1.85546875" style="131" customWidth="1"/>
    <col min="7426" max="7426" width="5.140625" style="131" customWidth="1"/>
    <col min="7427" max="7427" width="17.85546875" style="131" customWidth="1"/>
    <col min="7428" max="7444" width="5.85546875" style="131" customWidth="1"/>
    <col min="7445" max="7680" width="9.140625" style="131"/>
    <col min="7681" max="7681" width="1.85546875" style="131" customWidth="1"/>
    <col min="7682" max="7682" width="5.140625" style="131" customWidth="1"/>
    <col min="7683" max="7683" width="17.85546875" style="131" customWidth="1"/>
    <col min="7684" max="7700" width="5.85546875" style="131" customWidth="1"/>
    <col min="7701" max="7936" width="9.140625" style="131"/>
    <col min="7937" max="7937" width="1.85546875" style="131" customWidth="1"/>
    <col min="7938" max="7938" width="5.140625" style="131" customWidth="1"/>
    <col min="7939" max="7939" width="17.85546875" style="131" customWidth="1"/>
    <col min="7940" max="7956" width="5.85546875" style="131" customWidth="1"/>
    <col min="7957" max="8192" width="9.140625" style="131"/>
    <col min="8193" max="8193" width="1.85546875" style="131" customWidth="1"/>
    <col min="8194" max="8194" width="5.140625" style="131" customWidth="1"/>
    <col min="8195" max="8195" width="17.85546875" style="131" customWidth="1"/>
    <col min="8196" max="8212" width="5.85546875" style="131" customWidth="1"/>
    <col min="8213" max="8448" width="9.140625" style="131"/>
    <col min="8449" max="8449" width="1.85546875" style="131" customWidth="1"/>
    <col min="8450" max="8450" width="5.140625" style="131" customWidth="1"/>
    <col min="8451" max="8451" width="17.85546875" style="131" customWidth="1"/>
    <col min="8452" max="8468" width="5.85546875" style="131" customWidth="1"/>
    <col min="8469" max="8704" width="9.140625" style="131"/>
    <col min="8705" max="8705" width="1.85546875" style="131" customWidth="1"/>
    <col min="8706" max="8706" width="5.140625" style="131" customWidth="1"/>
    <col min="8707" max="8707" width="17.85546875" style="131" customWidth="1"/>
    <col min="8708" max="8724" width="5.85546875" style="131" customWidth="1"/>
    <col min="8725" max="8960" width="9.140625" style="131"/>
    <col min="8961" max="8961" width="1.85546875" style="131" customWidth="1"/>
    <col min="8962" max="8962" width="5.140625" style="131" customWidth="1"/>
    <col min="8963" max="8963" width="17.85546875" style="131" customWidth="1"/>
    <col min="8964" max="8980" width="5.85546875" style="131" customWidth="1"/>
    <col min="8981" max="9216" width="9.140625" style="131"/>
    <col min="9217" max="9217" width="1.85546875" style="131" customWidth="1"/>
    <col min="9218" max="9218" width="5.140625" style="131" customWidth="1"/>
    <col min="9219" max="9219" width="17.85546875" style="131" customWidth="1"/>
    <col min="9220" max="9236" width="5.85546875" style="131" customWidth="1"/>
    <col min="9237" max="9472" width="9.140625" style="131"/>
    <col min="9473" max="9473" width="1.85546875" style="131" customWidth="1"/>
    <col min="9474" max="9474" width="5.140625" style="131" customWidth="1"/>
    <col min="9475" max="9475" width="17.85546875" style="131" customWidth="1"/>
    <col min="9476" max="9492" width="5.85546875" style="131" customWidth="1"/>
    <col min="9493" max="9728" width="9.140625" style="131"/>
    <col min="9729" max="9729" width="1.85546875" style="131" customWidth="1"/>
    <col min="9730" max="9730" width="5.140625" style="131" customWidth="1"/>
    <col min="9731" max="9731" width="17.85546875" style="131" customWidth="1"/>
    <col min="9732" max="9748" width="5.85546875" style="131" customWidth="1"/>
    <col min="9749" max="9984" width="9.140625" style="131"/>
    <col min="9985" max="9985" width="1.85546875" style="131" customWidth="1"/>
    <col min="9986" max="9986" width="5.140625" style="131" customWidth="1"/>
    <col min="9987" max="9987" width="17.85546875" style="131" customWidth="1"/>
    <col min="9988" max="10004" width="5.85546875" style="131" customWidth="1"/>
    <col min="10005" max="10240" width="9.140625" style="131"/>
    <col min="10241" max="10241" width="1.85546875" style="131" customWidth="1"/>
    <col min="10242" max="10242" width="5.140625" style="131" customWidth="1"/>
    <col min="10243" max="10243" width="17.85546875" style="131" customWidth="1"/>
    <col min="10244" max="10260" width="5.85546875" style="131" customWidth="1"/>
    <col min="10261" max="10496" width="9.140625" style="131"/>
    <col min="10497" max="10497" width="1.85546875" style="131" customWidth="1"/>
    <col min="10498" max="10498" width="5.140625" style="131" customWidth="1"/>
    <col min="10499" max="10499" width="17.85546875" style="131" customWidth="1"/>
    <col min="10500" max="10516" width="5.85546875" style="131" customWidth="1"/>
    <col min="10517" max="10752" width="9.140625" style="131"/>
    <col min="10753" max="10753" width="1.85546875" style="131" customWidth="1"/>
    <col min="10754" max="10754" width="5.140625" style="131" customWidth="1"/>
    <col min="10755" max="10755" width="17.85546875" style="131" customWidth="1"/>
    <col min="10756" max="10772" width="5.85546875" style="131" customWidth="1"/>
    <col min="10773" max="11008" width="9.140625" style="131"/>
    <col min="11009" max="11009" width="1.85546875" style="131" customWidth="1"/>
    <col min="11010" max="11010" width="5.140625" style="131" customWidth="1"/>
    <col min="11011" max="11011" width="17.85546875" style="131" customWidth="1"/>
    <col min="11012" max="11028" width="5.85546875" style="131" customWidth="1"/>
    <col min="11029" max="11264" width="9.140625" style="131"/>
    <col min="11265" max="11265" width="1.85546875" style="131" customWidth="1"/>
    <col min="11266" max="11266" width="5.140625" style="131" customWidth="1"/>
    <col min="11267" max="11267" width="17.85546875" style="131" customWidth="1"/>
    <col min="11268" max="11284" width="5.85546875" style="131" customWidth="1"/>
    <col min="11285" max="11520" width="9.140625" style="131"/>
    <col min="11521" max="11521" width="1.85546875" style="131" customWidth="1"/>
    <col min="11522" max="11522" width="5.140625" style="131" customWidth="1"/>
    <col min="11523" max="11523" width="17.85546875" style="131" customWidth="1"/>
    <col min="11524" max="11540" width="5.85546875" style="131" customWidth="1"/>
    <col min="11541" max="11776" width="9.140625" style="131"/>
    <col min="11777" max="11777" width="1.85546875" style="131" customWidth="1"/>
    <col min="11778" max="11778" width="5.140625" style="131" customWidth="1"/>
    <col min="11779" max="11779" width="17.85546875" style="131" customWidth="1"/>
    <col min="11780" max="11796" width="5.85546875" style="131" customWidth="1"/>
    <col min="11797" max="12032" width="9.140625" style="131"/>
    <col min="12033" max="12033" width="1.85546875" style="131" customWidth="1"/>
    <col min="12034" max="12034" width="5.140625" style="131" customWidth="1"/>
    <col min="12035" max="12035" width="17.85546875" style="131" customWidth="1"/>
    <col min="12036" max="12052" width="5.85546875" style="131" customWidth="1"/>
    <col min="12053" max="12288" width="9.140625" style="131"/>
    <col min="12289" max="12289" width="1.85546875" style="131" customWidth="1"/>
    <col min="12290" max="12290" width="5.140625" style="131" customWidth="1"/>
    <col min="12291" max="12291" width="17.85546875" style="131" customWidth="1"/>
    <col min="12292" max="12308" width="5.85546875" style="131" customWidth="1"/>
    <col min="12309" max="12544" width="9.140625" style="131"/>
    <col min="12545" max="12545" width="1.85546875" style="131" customWidth="1"/>
    <col min="12546" max="12546" width="5.140625" style="131" customWidth="1"/>
    <col min="12547" max="12547" width="17.85546875" style="131" customWidth="1"/>
    <col min="12548" max="12564" width="5.85546875" style="131" customWidth="1"/>
    <col min="12565" max="12800" width="9.140625" style="131"/>
    <col min="12801" max="12801" width="1.85546875" style="131" customWidth="1"/>
    <col min="12802" max="12802" width="5.140625" style="131" customWidth="1"/>
    <col min="12803" max="12803" width="17.85546875" style="131" customWidth="1"/>
    <col min="12804" max="12820" width="5.85546875" style="131" customWidth="1"/>
    <col min="12821" max="13056" width="9.140625" style="131"/>
    <col min="13057" max="13057" width="1.85546875" style="131" customWidth="1"/>
    <col min="13058" max="13058" width="5.140625" style="131" customWidth="1"/>
    <col min="13059" max="13059" width="17.85546875" style="131" customWidth="1"/>
    <col min="13060" max="13076" width="5.85546875" style="131" customWidth="1"/>
    <col min="13077" max="13312" width="9.140625" style="131"/>
    <col min="13313" max="13313" width="1.85546875" style="131" customWidth="1"/>
    <col min="13314" max="13314" width="5.140625" style="131" customWidth="1"/>
    <col min="13315" max="13315" width="17.85546875" style="131" customWidth="1"/>
    <col min="13316" max="13332" width="5.85546875" style="131" customWidth="1"/>
    <col min="13333" max="13568" width="9.140625" style="131"/>
    <col min="13569" max="13569" width="1.85546875" style="131" customWidth="1"/>
    <col min="13570" max="13570" width="5.140625" style="131" customWidth="1"/>
    <col min="13571" max="13571" width="17.85546875" style="131" customWidth="1"/>
    <col min="13572" max="13588" width="5.85546875" style="131" customWidth="1"/>
    <col min="13589" max="13824" width="9.140625" style="131"/>
    <col min="13825" max="13825" width="1.85546875" style="131" customWidth="1"/>
    <col min="13826" max="13826" width="5.140625" style="131" customWidth="1"/>
    <col min="13827" max="13827" width="17.85546875" style="131" customWidth="1"/>
    <col min="13828" max="13844" width="5.85546875" style="131" customWidth="1"/>
    <col min="13845" max="14080" width="9.140625" style="131"/>
    <col min="14081" max="14081" width="1.85546875" style="131" customWidth="1"/>
    <col min="14082" max="14082" width="5.140625" style="131" customWidth="1"/>
    <col min="14083" max="14083" width="17.85546875" style="131" customWidth="1"/>
    <col min="14084" max="14100" width="5.85546875" style="131" customWidth="1"/>
    <col min="14101" max="14336" width="9.140625" style="131"/>
    <col min="14337" max="14337" width="1.85546875" style="131" customWidth="1"/>
    <col min="14338" max="14338" width="5.140625" style="131" customWidth="1"/>
    <col min="14339" max="14339" width="17.85546875" style="131" customWidth="1"/>
    <col min="14340" max="14356" width="5.85546875" style="131" customWidth="1"/>
    <col min="14357" max="14592" width="9.140625" style="131"/>
    <col min="14593" max="14593" width="1.85546875" style="131" customWidth="1"/>
    <col min="14594" max="14594" width="5.140625" style="131" customWidth="1"/>
    <col min="14595" max="14595" width="17.85546875" style="131" customWidth="1"/>
    <col min="14596" max="14612" width="5.85546875" style="131" customWidth="1"/>
    <col min="14613" max="14848" width="9.140625" style="131"/>
    <col min="14849" max="14849" width="1.85546875" style="131" customWidth="1"/>
    <col min="14850" max="14850" width="5.140625" style="131" customWidth="1"/>
    <col min="14851" max="14851" width="17.85546875" style="131" customWidth="1"/>
    <col min="14852" max="14868" width="5.85546875" style="131" customWidth="1"/>
    <col min="14869" max="15104" width="9.140625" style="131"/>
    <col min="15105" max="15105" width="1.85546875" style="131" customWidth="1"/>
    <col min="15106" max="15106" width="5.140625" style="131" customWidth="1"/>
    <col min="15107" max="15107" width="17.85546875" style="131" customWidth="1"/>
    <col min="15108" max="15124" width="5.85546875" style="131" customWidth="1"/>
    <col min="15125" max="15360" width="9.140625" style="131"/>
    <col min="15361" max="15361" width="1.85546875" style="131" customWidth="1"/>
    <col min="15362" max="15362" width="5.140625" style="131" customWidth="1"/>
    <col min="15363" max="15363" width="17.85546875" style="131" customWidth="1"/>
    <col min="15364" max="15380" width="5.85546875" style="131" customWidth="1"/>
    <col min="15381" max="15616" width="9.140625" style="131"/>
    <col min="15617" max="15617" width="1.85546875" style="131" customWidth="1"/>
    <col min="15618" max="15618" width="5.140625" style="131" customWidth="1"/>
    <col min="15619" max="15619" width="17.85546875" style="131" customWidth="1"/>
    <col min="15620" max="15636" width="5.85546875" style="131" customWidth="1"/>
    <col min="15637" max="15872" width="9.140625" style="131"/>
    <col min="15873" max="15873" width="1.85546875" style="131" customWidth="1"/>
    <col min="15874" max="15874" width="5.140625" style="131" customWidth="1"/>
    <col min="15875" max="15875" width="17.85546875" style="131" customWidth="1"/>
    <col min="15876" max="15892" width="5.85546875" style="131" customWidth="1"/>
    <col min="15893" max="16128" width="9.140625" style="131"/>
    <col min="16129" max="16129" width="1.85546875" style="131" customWidth="1"/>
    <col min="16130" max="16130" width="5.140625" style="131" customWidth="1"/>
    <col min="16131" max="16131" width="17.85546875" style="131" customWidth="1"/>
    <col min="16132" max="16148" width="5.85546875" style="131" customWidth="1"/>
    <col min="16149" max="16384" width="9.140625" style="131"/>
  </cols>
  <sheetData>
    <row r="1" spans="1:50" s="129" customFormat="1" x14ac:dyDescent="0.2">
      <c r="B1" s="130"/>
    </row>
    <row r="2" spans="1:50" ht="27" customHeight="1" x14ac:dyDescent="0.2">
      <c r="B2" s="366" t="s">
        <v>93</v>
      </c>
      <c r="C2" s="366"/>
      <c r="D2" s="366"/>
      <c r="E2" s="366"/>
      <c r="F2" s="366"/>
      <c r="G2" s="366"/>
      <c r="H2" s="366"/>
      <c r="I2" s="366"/>
      <c r="J2" s="366"/>
      <c r="K2" s="366"/>
      <c r="L2" s="366"/>
      <c r="M2" s="366"/>
      <c r="N2" s="366"/>
      <c r="O2" s="366"/>
      <c r="P2" s="366"/>
      <c r="Q2" s="366"/>
      <c r="R2" s="366"/>
      <c r="S2" s="366"/>
      <c r="T2" s="366"/>
    </row>
    <row r="3" spans="1:50" s="129" customFormat="1" x14ac:dyDescent="0.2">
      <c r="B3" s="132"/>
    </row>
    <row r="4" spans="1:50" ht="33.75" customHeight="1" x14ac:dyDescent="0.2">
      <c r="B4" s="132"/>
      <c r="C4" s="129"/>
      <c r="D4" s="367" t="s">
        <v>81</v>
      </c>
      <c r="E4" s="368"/>
      <c r="F4" s="368"/>
      <c r="G4" s="368"/>
      <c r="H4" s="369"/>
      <c r="I4" s="367" t="s">
        <v>82</v>
      </c>
      <c r="J4" s="368"/>
      <c r="K4" s="368"/>
      <c r="L4" s="369"/>
      <c r="M4" s="367" t="s">
        <v>83</v>
      </c>
      <c r="N4" s="368"/>
      <c r="O4" s="368"/>
      <c r="P4" s="369"/>
      <c r="Q4" s="367" t="s">
        <v>84</v>
      </c>
      <c r="R4" s="368"/>
      <c r="S4" s="368"/>
      <c r="T4" s="369"/>
    </row>
    <row r="5" spans="1:50" s="138" customFormat="1" ht="47.25" customHeight="1" x14ac:dyDescent="0.2">
      <c r="A5" s="133"/>
      <c r="B5" s="134" t="s">
        <v>265</v>
      </c>
      <c r="C5" s="135" t="s">
        <v>85</v>
      </c>
      <c r="D5" s="136" t="s">
        <v>86</v>
      </c>
      <c r="E5" s="136" t="s">
        <v>87</v>
      </c>
      <c r="F5" s="136" t="s">
        <v>88</v>
      </c>
      <c r="G5" s="136" t="s">
        <v>89</v>
      </c>
      <c r="H5" s="136" t="s">
        <v>90</v>
      </c>
      <c r="I5" s="136" t="s">
        <v>86</v>
      </c>
      <c r="J5" s="136" t="s">
        <v>87</v>
      </c>
      <c r="K5" s="136" t="s">
        <v>88</v>
      </c>
      <c r="L5" s="136" t="s">
        <v>89</v>
      </c>
      <c r="M5" s="136" t="s">
        <v>86</v>
      </c>
      <c r="N5" s="136" t="s">
        <v>87</v>
      </c>
      <c r="O5" s="136" t="s">
        <v>88</v>
      </c>
      <c r="P5" s="136" t="s">
        <v>89</v>
      </c>
      <c r="Q5" s="136" t="s">
        <v>86</v>
      </c>
      <c r="R5" s="136" t="s">
        <v>87</v>
      </c>
      <c r="S5" s="136" t="s">
        <v>88</v>
      </c>
      <c r="T5" s="136" t="s">
        <v>89</v>
      </c>
      <c r="U5" s="130"/>
      <c r="V5" s="130"/>
      <c r="W5" s="130"/>
      <c r="X5" s="130"/>
      <c r="Y5" s="130"/>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row>
    <row r="6" spans="1:50" s="138" customFormat="1" ht="33" customHeight="1" x14ac:dyDescent="0.2">
      <c r="A6" s="133"/>
      <c r="B6" s="134"/>
      <c r="C6" s="139" t="s">
        <v>269</v>
      </c>
      <c r="D6" s="140">
        <v>20</v>
      </c>
      <c r="E6" s="140">
        <v>20</v>
      </c>
      <c r="F6" s="140">
        <v>20</v>
      </c>
      <c r="G6" s="140">
        <v>20</v>
      </c>
      <c r="H6" s="140">
        <v>20</v>
      </c>
      <c r="I6" s="140">
        <v>25</v>
      </c>
      <c r="J6" s="140">
        <v>25</v>
      </c>
      <c r="K6" s="140">
        <v>25</v>
      </c>
      <c r="L6" s="140">
        <v>25</v>
      </c>
      <c r="M6" s="140">
        <v>25</v>
      </c>
      <c r="N6" s="140">
        <v>25</v>
      </c>
      <c r="O6" s="140">
        <v>25</v>
      </c>
      <c r="P6" s="140">
        <v>25</v>
      </c>
      <c r="Q6" s="140">
        <v>25</v>
      </c>
      <c r="R6" s="140">
        <v>25</v>
      </c>
      <c r="S6" s="140">
        <v>25</v>
      </c>
      <c r="T6" s="140">
        <v>25</v>
      </c>
      <c r="U6" s="130"/>
      <c r="V6" s="130"/>
      <c r="W6" s="130"/>
      <c r="X6" s="130"/>
      <c r="Y6" s="130"/>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row>
    <row r="7" spans="1:50" ht="33" customHeight="1" x14ac:dyDescent="0.2">
      <c r="B7" s="134" t="s">
        <v>270</v>
      </c>
      <c r="C7" s="141" t="s">
        <v>91</v>
      </c>
      <c r="D7" s="142">
        <v>20</v>
      </c>
      <c r="E7" s="142">
        <v>20</v>
      </c>
      <c r="F7" s="142">
        <v>20</v>
      </c>
      <c r="G7" s="142">
        <v>20</v>
      </c>
      <c r="H7" s="142">
        <v>20</v>
      </c>
      <c r="I7" s="142">
        <v>25</v>
      </c>
      <c r="J7" s="142">
        <v>25</v>
      </c>
      <c r="K7" s="142">
        <v>25</v>
      </c>
      <c r="L7" s="142">
        <v>25</v>
      </c>
      <c r="M7" s="142">
        <v>25</v>
      </c>
      <c r="N7" s="142">
        <v>25</v>
      </c>
      <c r="O7" s="142">
        <v>25</v>
      </c>
      <c r="P7" s="142">
        <v>25</v>
      </c>
      <c r="Q7" s="142">
        <v>25</v>
      </c>
      <c r="R7" s="142">
        <v>25</v>
      </c>
      <c r="S7" s="142">
        <v>25</v>
      </c>
      <c r="T7" s="142">
        <v>25</v>
      </c>
      <c r="U7" s="143"/>
      <c r="V7" s="143"/>
      <c r="W7" s="143"/>
      <c r="X7" s="143"/>
      <c r="Y7" s="143"/>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row>
    <row r="8" spans="1:50" ht="33" customHeight="1" x14ac:dyDescent="0.2">
      <c r="B8" s="134" t="s">
        <v>266</v>
      </c>
      <c r="C8" s="141" t="s">
        <v>91</v>
      </c>
      <c r="D8" s="142">
        <v>25</v>
      </c>
      <c r="E8" s="142">
        <v>25</v>
      </c>
      <c r="F8" s="142">
        <v>25</v>
      </c>
      <c r="G8" s="142">
        <v>25</v>
      </c>
      <c r="H8" s="142"/>
      <c r="I8" s="142">
        <v>25</v>
      </c>
      <c r="J8" s="142">
        <v>25</v>
      </c>
      <c r="K8" s="142">
        <v>25</v>
      </c>
      <c r="L8" s="142">
        <v>25</v>
      </c>
      <c r="M8" s="142">
        <v>34</v>
      </c>
      <c r="N8" s="142">
        <v>33</v>
      </c>
      <c r="O8" s="142">
        <v>33</v>
      </c>
      <c r="P8" s="142"/>
      <c r="Q8" s="142">
        <v>25</v>
      </c>
      <c r="R8" s="142">
        <v>25</v>
      </c>
      <c r="S8" s="142">
        <v>25</v>
      </c>
      <c r="T8" s="142">
        <v>25</v>
      </c>
      <c r="U8" s="143"/>
      <c r="V8" s="143"/>
      <c r="W8" s="143"/>
      <c r="X8" s="143"/>
      <c r="Y8" s="143"/>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row>
    <row r="9" spans="1:50" ht="33" customHeight="1" x14ac:dyDescent="0.2">
      <c r="B9" s="134" t="s">
        <v>267</v>
      </c>
      <c r="C9" s="139" t="s">
        <v>271</v>
      </c>
      <c r="D9" s="142">
        <v>25</v>
      </c>
      <c r="E9" s="142">
        <v>25</v>
      </c>
      <c r="F9" s="142">
        <v>25</v>
      </c>
      <c r="G9" s="142">
        <v>25</v>
      </c>
      <c r="H9" s="142"/>
      <c r="I9" s="142">
        <v>25</v>
      </c>
      <c r="J9" s="142">
        <v>25</v>
      </c>
      <c r="K9" s="142">
        <v>25</v>
      </c>
      <c r="L9" s="142">
        <v>25</v>
      </c>
      <c r="M9" s="142">
        <v>34</v>
      </c>
      <c r="N9" s="142">
        <v>33</v>
      </c>
      <c r="O9" s="142">
        <v>33</v>
      </c>
      <c r="P9" s="142"/>
      <c r="Q9" s="142">
        <v>25</v>
      </c>
      <c r="R9" s="142">
        <v>25</v>
      </c>
      <c r="S9" s="142">
        <v>25</v>
      </c>
      <c r="T9" s="142">
        <v>25</v>
      </c>
      <c r="U9" s="143"/>
      <c r="V9" s="143"/>
      <c r="W9" s="143"/>
      <c r="X9" s="143"/>
      <c r="Y9" s="143"/>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row>
    <row r="10" spans="1:50" ht="33" customHeight="1" x14ac:dyDescent="0.2">
      <c r="B10" s="134" t="s">
        <v>268</v>
      </c>
      <c r="C10" s="141" t="s">
        <v>91</v>
      </c>
      <c r="D10" s="142">
        <v>25</v>
      </c>
      <c r="E10" s="142">
        <v>25</v>
      </c>
      <c r="F10" s="142">
        <v>25</v>
      </c>
      <c r="G10" s="142">
        <v>25</v>
      </c>
      <c r="H10" s="142"/>
      <c r="I10" s="142">
        <v>25</v>
      </c>
      <c r="J10" s="142">
        <v>25</v>
      </c>
      <c r="K10" s="142">
        <v>25</v>
      </c>
      <c r="L10" s="142">
        <v>25</v>
      </c>
      <c r="M10" s="142">
        <v>34</v>
      </c>
      <c r="N10" s="142">
        <v>33</v>
      </c>
      <c r="O10" s="142">
        <v>33</v>
      </c>
      <c r="P10" s="142"/>
      <c r="Q10" s="142">
        <v>25</v>
      </c>
      <c r="R10" s="142">
        <v>25</v>
      </c>
      <c r="S10" s="142">
        <v>25</v>
      </c>
      <c r="T10" s="142">
        <v>25</v>
      </c>
      <c r="U10" s="143"/>
      <c r="V10" s="143"/>
      <c r="W10" s="143"/>
      <c r="X10" s="143"/>
      <c r="Y10" s="143"/>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row>
    <row r="11" spans="1:50" s="129" customFormat="1" x14ac:dyDescent="0.2">
      <c r="B11" s="130"/>
    </row>
    <row r="12" spans="1:50" s="129" customFormat="1" x14ac:dyDescent="0.2">
      <c r="B12" s="130"/>
    </row>
    <row r="13" spans="1:50" s="129" customFormat="1" x14ac:dyDescent="0.2">
      <c r="B13" s="130"/>
    </row>
    <row r="14" spans="1:50" s="129" customFormat="1" x14ac:dyDescent="0.2">
      <c r="B14" s="130"/>
    </row>
    <row r="15" spans="1:50" s="129" customFormat="1" x14ac:dyDescent="0.2">
      <c r="B15" s="130"/>
    </row>
    <row r="16" spans="1:50" s="129" customFormat="1" x14ac:dyDescent="0.2">
      <c r="B16" s="130"/>
    </row>
    <row r="17" spans="2:2" s="129" customFormat="1" x14ac:dyDescent="0.2">
      <c r="B17" s="130"/>
    </row>
    <row r="18" spans="2:2" s="129" customFormat="1" x14ac:dyDescent="0.2">
      <c r="B18" s="130"/>
    </row>
    <row r="19" spans="2:2" s="129" customFormat="1" x14ac:dyDescent="0.2">
      <c r="B19" s="130"/>
    </row>
  </sheetData>
  <mergeCells count="5">
    <mergeCell ref="B2:T2"/>
    <mergeCell ref="D4:H4"/>
    <mergeCell ref="I4:L4"/>
    <mergeCell ref="M4:P4"/>
    <mergeCell ref="Q4:T4"/>
  </mergeCells>
  <printOptions horizontalCentered="1"/>
  <pageMargins left="0.39370078740157483" right="0.39370078740157483" top="0.59055118110236227" bottom="0.59055118110236227" header="0.51181102362204722" footer="0.51181102362204722"/>
  <pageSetup paperSize="9" scale="78" orientation="landscape"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5ED64-75D0-465D-BA26-6DC9C13441AF}">
  <sheetPr>
    <pageSetUpPr fitToPage="1"/>
  </sheetPr>
  <dimension ref="A1:L18"/>
  <sheetViews>
    <sheetView showGridLines="0" topLeftCell="C1" zoomScale="90" zoomScaleNormal="90" workbookViewId="0">
      <selection activeCell="I4" sqref="I4"/>
    </sheetView>
  </sheetViews>
  <sheetFormatPr defaultColWidth="9" defaultRowHeight="12" x14ac:dyDescent="0.2"/>
  <cols>
    <col min="1" max="1" width="11.5703125" style="149" customWidth="1"/>
    <col min="2" max="2" width="4.28515625" style="149" customWidth="1"/>
    <col min="3" max="3" width="38.28515625" style="149" customWidth="1"/>
    <col min="4" max="4" width="35.140625" style="149" customWidth="1"/>
    <col min="5" max="12" width="12.7109375" style="149" customWidth="1"/>
    <col min="13" max="16384" width="9" style="149"/>
  </cols>
  <sheetData>
    <row r="1" spans="1:12" s="146" customFormat="1" ht="60" x14ac:dyDescent="0.2">
      <c r="A1" s="145" t="s">
        <v>199</v>
      </c>
      <c r="B1" s="145" t="s">
        <v>43</v>
      </c>
      <c r="C1" s="145" t="s">
        <v>200</v>
      </c>
      <c r="D1" s="145" t="s">
        <v>201</v>
      </c>
      <c r="E1" s="145" t="s">
        <v>202</v>
      </c>
      <c r="F1" s="145" t="s">
        <v>203</v>
      </c>
      <c r="G1" s="145" t="s">
        <v>237</v>
      </c>
      <c r="H1" s="145" t="s">
        <v>204</v>
      </c>
      <c r="I1" s="145" t="s">
        <v>237</v>
      </c>
      <c r="J1" s="145" t="s">
        <v>205</v>
      </c>
      <c r="K1" s="145" t="s">
        <v>237</v>
      </c>
      <c r="L1" s="145" t="s">
        <v>206</v>
      </c>
    </row>
    <row r="2" spans="1:12" ht="45.75" customHeight="1" x14ac:dyDescent="0.2">
      <c r="A2" s="370" t="s">
        <v>217</v>
      </c>
      <c r="B2" s="145">
        <v>1</v>
      </c>
      <c r="C2" s="150" t="s">
        <v>218</v>
      </c>
      <c r="D2" s="150" t="s">
        <v>244</v>
      </c>
      <c r="E2" s="147"/>
      <c r="F2" s="147" t="s">
        <v>219</v>
      </c>
      <c r="G2" s="148">
        <v>1</v>
      </c>
      <c r="H2" s="147"/>
      <c r="I2" s="148"/>
      <c r="J2" s="147"/>
      <c r="K2" s="148"/>
      <c r="L2" s="147"/>
    </row>
    <row r="3" spans="1:12" ht="45.75" customHeight="1" x14ac:dyDescent="0.2">
      <c r="A3" s="371"/>
      <c r="B3" s="145">
        <v>2</v>
      </c>
      <c r="C3" s="150" t="s">
        <v>220</v>
      </c>
      <c r="D3" s="150" t="s">
        <v>221</v>
      </c>
      <c r="E3" s="147"/>
      <c r="F3" s="147" t="s">
        <v>192</v>
      </c>
      <c r="G3" s="148">
        <v>1</v>
      </c>
      <c r="H3" s="147"/>
      <c r="I3" s="148"/>
      <c r="J3" s="147"/>
      <c r="K3" s="148"/>
      <c r="L3" s="147"/>
    </row>
    <row r="4" spans="1:12" ht="45.75" customHeight="1" x14ac:dyDescent="0.2">
      <c r="A4" s="371"/>
      <c r="B4" s="145">
        <v>3</v>
      </c>
      <c r="C4" s="150" t="s">
        <v>222</v>
      </c>
      <c r="D4" s="150" t="s">
        <v>223</v>
      </c>
      <c r="E4" s="147"/>
      <c r="F4" s="147" t="s">
        <v>224</v>
      </c>
      <c r="G4" s="148">
        <v>0.9</v>
      </c>
      <c r="H4" s="147"/>
      <c r="I4" s="148"/>
      <c r="J4" s="147"/>
      <c r="K4" s="148"/>
      <c r="L4" s="147"/>
    </row>
    <row r="5" spans="1:12" ht="45.75" customHeight="1" x14ac:dyDescent="0.2">
      <c r="A5" s="371"/>
      <c r="B5" s="145">
        <v>4</v>
      </c>
      <c r="C5" s="150" t="s">
        <v>251</v>
      </c>
      <c r="D5" s="150" t="s">
        <v>249</v>
      </c>
      <c r="E5" s="147"/>
      <c r="F5" s="147" t="s">
        <v>250</v>
      </c>
      <c r="G5" s="148">
        <v>0.9</v>
      </c>
      <c r="H5" s="147"/>
      <c r="I5" s="148"/>
      <c r="J5" s="147"/>
      <c r="K5" s="148"/>
      <c r="L5" s="147"/>
    </row>
    <row r="6" spans="1:12" ht="45.75" customHeight="1" x14ac:dyDescent="0.2">
      <c r="A6" s="371"/>
      <c r="B6" s="145">
        <v>5</v>
      </c>
      <c r="C6" s="150" t="s">
        <v>225</v>
      </c>
      <c r="D6" s="150" t="s">
        <v>226</v>
      </c>
      <c r="E6" s="147"/>
      <c r="F6" s="147" t="s">
        <v>227</v>
      </c>
      <c r="G6" s="148">
        <v>1</v>
      </c>
      <c r="H6" s="147"/>
      <c r="I6" s="148"/>
      <c r="J6" s="147"/>
      <c r="K6" s="148"/>
      <c r="L6" s="147"/>
    </row>
    <row r="7" spans="1:12" ht="45.75" customHeight="1" x14ac:dyDescent="0.2">
      <c r="A7" s="371"/>
      <c r="B7" s="145">
        <v>6</v>
      </c>
      <c r="C7" s="147"/>
      <c r="D7" s="147"/>
      <c r="E7" s="147"/>
      <c r="F7" s="147"/>
      <c r="G7" s="147"/>
      <c r="H7" s="147"/>
      <c r="I7" s="147"/>
      <c r="J7" s="147"/>
      <c r="K7" s="147"/>
      <c r="L7" s="147"/>
    </row>
    <row r="8" spans="1:12" ht="27.95" customHeight="1" x14ac:dyDescent="0.2">
      <c r="A8" s="371"/>
      <c r="B8" s="378" t="s">
        <v>238</v>
      </c>
      <c r="C8" s="379"/>
      <c r="D8" s="379"/>
      <c r="E8" s="379"/>
      <c r="F8" s="380"/>
      <c r="G8" s="148">
        <f>SUM(G2:G7)/B6</f>
        <v>0.96</v>
      </c>
      <c r="H8" s="147"/>
      <c r="I8" s="148">
        <f>SUM(I2:I7)/B6</f>
        <v>0</v>
      </c>
      <c r="J8" s="147"/>
      <c r="K8" s="148">
        <f>SUM(K2:K7)/B6</f>
        <v>0</v>
      </c>
      <c r="L8" s="147"/>
    </row>
    <row r="9" spans="1:12" ht="22.9" customHeight="1" x14ac:dyDescent="0.2">
      <c r="A9" s="145" t="s">
        <v>212</v>
      </c>
      <c r="B9" s="375"/>
      <c r="C9" s="376"/>
      <c r="D9" s="376"/>
      <c r="E9" s="376"/>
      <c r="F9" s="376"/>
      <c r="G9" s="376"/>
      <c r="H9" s="376"/>
      <c r="I9" s="376"/>
      <c r="J9" s="376"/>
      <c r="K9" s="376"/>
      <c r="L9" s="377"/>
    </row>
    <row r="12" spans="1:12" ht="60" x14ac:dyDescent="0.2">
      <c r="A12" s="145" t="s">
        <v>199</v>
      </c>
      <c r="B12" s="145" t="s">
        <v>43</v>
      </c>
      <c r="C12" s="145" t="s">
        <v>200</v>
      </c>
      <c r="D12" s="145" t="s">
        <v>201</v>
      </c>
      <c r="E12" s="145" t="s">
        <v>202</v>
      </c>
      <c r="F12" s="145" t="s">
        <v>203</v>
      </c>
      <c r="G12" s="145" t="s">
        <v>237</v>
      </c>
      <c r="H12" s="145" t="s">
        <v>204</v>
      </c>
      <c r="I12" s="145" t="s">
        <v>237</v>
      </c>
      <c r="J12" s="145" t="s">
        <v>205</v>
      </c>
      <c r="K12" s="145" t="s">
        <v>237</v>
      </c>
      <c r="L12" s="145" t="s">
        <v>206</v>
      </c>
    </row>
    <row r="13" spans="1:12" ht="49.5" customHeight="1" x14ac:dyDescent="0.2">
      <c r="A13" s="370" t="s">
        <v>228</v>
      </c>
      <c r="B13" s="145">
        <v>1</v>
      </c>
      <c r="C13" s="150" t="s">
        <v>258</v>
      </c>
      <c r="D13" s="150" t="s">
        <v>229</v>
      </c>
      <c r="E13" s="147"/>
      <c r="F13" s="147" t="s">
        <v>248</v>
      </c>
      <c r="G13" s="148">
        <v>1</v>
      </c>
      <c r="H13" s="147"/>
      <c r="I13" s="148"/>
      <c r="J13" s="147"/>
      <c r="K13" s="148"/>
      <c r="L13" s="147"/>
    </row>
    <row r="14" spans="1:12" ht="49.5" customHeight="1" x14ac:dyDescent="0.2">
      <c r="A14" s="371"/>
      <c r="B14" s="145">
        <v>2</v>
      </c>
      <c r="C14" s="150"/>
      <c r="D14" s="150"/>
      <c r="E14" s="147"/>
      <c r="F14" s="147"/>
      <c r="G14" s="147"/>
      <c r="H14" s="147"/>
      <c r="I14" s="147"/>
      <c r="J14" s="147"/>
      <c r="K14" s="147"/>
      <c r="L14" s="147"/>
    </row>
    <row r="15" spans="1:12" ht="49.5" customHeight="1" x14ac:dyDescent="0.2">
      <c r="A15" s="371"/>
      <c r="B15" s="145">
        <v>3</v>
      </c>
      <c r="C15" s="150"/>
      <c r="D15" s="150"/>
      <c r="E15" s="147"/>
      <c r="F15" s="147"/>
      <c r="G15" s="147"/>
      <c r="H15" s="147"/>
      <c r="I15" s="147"/>
      <c r="J15" s="147"/>
      <c r="K15" s="147"/>
      <c r="L15" s="147"/>
    </row>
    <row r="16" spans="1:12" ht="49.5" customHeight="1" x14ac:dyDescent="0.2">
      <c r="A16" s="371"/>
      <c r="B16" s="145">
        <v>4</v>
      </c>
      <c r="C16" s="150"/>
      <c r="D16" s="150"/>
      <c r="E16" s="147"/>
      <c r="F16" s="147"/>
      <c r="G16" s="147"/>
      <c r="H16" s="147"/>
      <c r="I16" s="147"/>
      <c r="J16" s="147"/>
      <c r="K16" s="147"/>
      <c r="L16" s="147"/>
    </row>
    <row r="17" spans="1:12" ht="24.95" customHeight="1" x14ac:dyDescent="0.2">
      <c r="A17" s="371"/>
      <c r="B17" s="145">
        <v>5</v>
      </c>
      <c r="C17" s="372" t="s">
        <v>238</v>
      </c>
      <c r="D17" s="373"/>
      <c r="E17" s="373"/>
      <c r="F17" s="374"/>
      <c r="G17" s="148">
        <f>SUM(G13:G16)/B13</f>
        <v>1</v>
      </c>
      <c r="H17" s="147"/>
      <c r="I17" s="148">
        <f>SUM(I13:I16)/B13</f>
        <v>0</v>
      </c>
      <c r="J17" s="147"/>
      <c r="K17" s="148">
        <f>SUM(K13:K16)/B13</f>
        <v>0</v>
      </c>
      <c r="L17" s="147"/>
    </row>
    <row r="18" spans="1:12" ht="25.9" customHeight="1" x14ac:dyDescent="0.2">
      <c r="A18" s="145" t="s">
        <v>212</v>
      </c>
      <c r="B18" s="375"/>
      <c r="C18" s="376"/>
      <c r="D18" s="376"/>
      <c r="E18" s="376"/>
      <c r="F18" s="376"/>
      <c r="G18" s="376"/>
      <c r="H18" s="376"/>
      <c r="I18" s="376"/>
      <c r="J18" s="376"/>
      <c r="K18" s="376"/>
      <c r="L18" s="377"/>
    </row>
  </sheetData>
  <mergeCells count="6">
    <mergeCell ref="A2:A8"/>
    <mergeCell ref="A13:A17"/>
    <mergeCell ref="C17:F17"/>
    <mergeCell ref="B9:L9"/>
    <mergeCell ref="B18:L18"/>
    <mergeCell ref="B8:F8"/>
  </mergeCells>
  <printOptions horizontalCentered="1"/>
  <pageMargins left="0.39370078740157483" right="0.39370078740157483" top="0.39370078740157483" bottom="0.39370078740157483" header="0.31496062992125984" footer="0.31496062992125984"/>
  <pageSetup paperSize="9" scale="7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DDB85-BB5C-4134-8669-6DB99DC35AF7}">
  <sheetPr>
    <pageSetUpPr fitToPage="1"/>
  </sheetPr>
  <dimension ref="A1:O18"/>
  <sheetViews>
    <sheetView showGridLines="0" zoomScale="90" zoomScaleNormal="90" workbookViewId="0">
      <selection activeCell="D5" sqref="D5"/>
    </sheetView>
  </sheetViews>
  <sheetFormatPr defaultColWidth="9" defaultRowHeight="12" x14ac:dyDescent="0.2"/>
  <cols>
    <col min="1" max="1" width="14.85546875" style="149" customWidth="1"/>
    <col min="2" max="2" width="4.7109375" style="149" customWidth="1"/>
    <col min="3" max="3" width="38.28515625" style="149" customWidth="1"/>
    <col min="4" max="4" width="43.5703125" style="149" customWidth="1"/>
    <col min="5" max="12" width="12.7109375" style="149" customWidth="1"/>
    <col min="13" max="16384" width="9" style="149"/>
  </cols>
  <sheetData>
    <row r="1" spans="1:15" s="146" customFormat="1" ht="60" x14ac:dyDescent="0.2">
      <c r="A1" s="145" t="s">
        <v>199</v>
      </c>
      <c r="B1" s="145" t="s">
        <v>43</v>
      </c>
      <c r="C1" s="145" t="s">
        <v>200</v>
      </c>
      <c r="D1" s="145" t="s">
        <v>201</v>
      </c>
      <c r="E1" s="145" t="s">
        <v>202</v>
      </c>
      <c r="F1" s="145" t="s">
        <v>203</v>
      </c>
      <c r="G1" s="145" t="s">
        <v>237</v>
      </c>
      <c r="H1" s="145" t="s">
        <v>204</v>
      </c>
      <c r="I1" s="145" t="s">
        <v>237</v>
      </c>
      <c r="J1" s="145" t="s">
        <v>205</v>
      </c>
      <c r="K1" s="145" t="s">
        <v>237</v>
      </c>
      <c r="L1" s="145" t="s">
        <v>206</v>
      </c>
      <c r="M1" s="151"/>
      <c r="N1" s="151"/>
      <c r="O1" s="151"/>
    </row>
    <row r="2" spans="1:15" ht="57.75" customHeight="1" x14ac:dyDescent="0.2">
      <c r="A2" s="370" t="s">
        <v>207</v>
      </c>
      <c r="B2" s="145">
        <v>1</v>
      </c>
      <c r="C2" s="150" t="s">
        <v>253</v>
      </c>
      <c r="D2" s="150" t="s">
        <v>208</v>
      </c>
      <c r="E2" s="147"/>
      <c r="F2" s="148" t="s">
        <v>252</v>
      </c>
      <c r="G2" s="148">
        <v>0.9</v>
      </c>
      <c r="H2" s="147"/>
      <c r="I2" s="148"/>
      <c r="J2" s="147"/>
      <c r="K2" s="148"/>
      <c r="L2" s="147"/>
      <c r="M2" s="152">
        <v>10</v>
      </c>
      <c r="N2" s="152">
        <v>120</v>
      </c>
      <c r="O2" s="152"/>
    </row>
    <row r="3" spans="1:15" ht="57.75" customHeight="1" x14ac:dyDescent="0.2">
      <c r="A3" s="371"/>
      <c r="B3" s="145">
        <v>2</v>
      </c>
      <c r="C3" s="150" t="s">
        <v>209</v>
      </c>
      <c r="D3" s="150" t="s">
        <v>210</v>
      </c>
      <c r="E3" s="147"/>
      <c r="F3" s="147" t="s">
        <v>211</v>
      </c>
      <c r="G3" s="148">
        <v>1</v>
      </c>
      <c r="H3" s="147"/>
      <c r="I3" s="148"/>
      <c r="J3" s="147"/>
      <c r="K3" s="148"/>
      <c r="L3" s="147"/>
      <c r="M3" s="152"/>
      <c r="N3" s="153">
        <f>M2/N2</f>
        <v>8.3333333333333329E-2</v>
      </c>
      <c r="O3" s="154">
        <f>L3-N3</f>
        <v>-8.3333333333333329E-2</v>
      </c>
    </row>
    <row r="4" spans="1:15" ht="57.75" customHeight="1" x14ac:dyDescent="0.2">
      <c r="A4" s="371"/>
      <c r="B4" s="145">
        <v>3</v>
      </c>
      <c r="C4" s="150"/>
      <c r="D4" s="150"/>
      <c r="E4" s="147"/>
      <c r="F4" s="147"/>
      <c r="G4" s="147"/>
      <c r="H4" s="147"/>
      <c r="I4" s="148"/>
      <c r="J4" s="147"/>
      <c r="K4" s="148"/>
      <c r="L4" s="147"/>
      <c r="M4" s="152"/>
      <c r="N4" s="154" t="e">
        <f>(O3)/L3</f>
        <v>#DIV/0!</v>
      </c>
      <c r="O4" s="152"/>
    </row>
    <row r="5" spans="1:15" ht="57.75" customHeight="1" x14ac:dyDescent="0.2">
      <c r="A5" s="371"/>
      <c r="B5" s="145">
        <v>4</v>
      </c>
      <c r="C5" s="150"/>
      <c r="D5" s="150"/>
      <c r="E5" s="147"/>
      <c r="F5" s="147"/>
      <c r="G5" s="147"/>
      <c r="H5" s="147"/>
      <c r="I5" s="148"/>
      <c r="J5" s="147"/>
      <c r="K5" s="148"/>
      <c r="L5" s="147"/>
      <c r="M5" s="155"/>
      <c r="N5" s="155"/>
      <c r="O5" s="155"/>
    </row>
    <row r="6" spans="1:15" ht="57.75" customHeight="1" x14ac:dyDescent="0.2">
      <c r="A6" s="371"/>
      <c r="B6" s="145">
        <v>5</v>
      </c>
      <c r="C6" s="150"/>
      <c r="D6" s="150"/>
      <c r="E6" s="147"/>
      <c r="F6" s="147"/>
      <c r="G6" s="147"/>
      <c r="H6" s="147"/>
      <c r="I6" s="147"/>
      <c r="J6" s="147"/>
      <c r="K6" s="147"/>
      <c r="L6" s="147"/>
      <c r="M6" s="156"/>
      <c r="N6" s="156"/>
      <c r="O6" s="156"/>
    </row>
    <row r="7" spans="1:15" ht="27.95" customHeight="1" x14ac:dyDescent="0.2">
      <c r="A7" s="381"/>
      <c r="B7" s="378" t="s">
        <v>238</v>
      </c>
      <c r="C7" s="379"/>
      <c r="D7" s="379"/>
      <c r="E7" s="379"/>
      <c r="F7" s="380"/>
      <c r="G7" s="157">
        <f>SUM(G2:G6)/B3</f>
        <v>0.95</v>
      </c>
      <c r="H7" s="147"/>
      <c r="I7" s="157">
        <f>SUM(I2:I6)/B3</f>
        <v>0</v>
      </c>
      <c r="J7" s="147"/>
      <c r="K7" s="157">
        <f>SUM(K2:K6)/B3</f>
        <v>0</v>
      </c>
      <c r="L7" s="147"/>
    </row>
    <row r="8" spans="1:15" ht="22.9" customHeight="1" x14ac:dyDescent="0.2">
      <c r="A8" s="145" t="s">
        <v>212</v>
      </c>
      <c r="B8" s="375"/>
      <c r="C8" s="376"/>
      <c r="D8" s="376"/>
      <c r="E8" s="376"/>
      <c r="F8" s="376"/>
      <c r="G8" s="376"/>
      <c r="H8" s="376"/>
      <c r="I8" s="376"/>
      <c r="J8" s="376"/>
      <c r="K8" s="376"/>
      <c r="L8" s="377"/>
    </row>
    <row r="11" spans="1:15" ht="60" x14ac:dyDescent="0.2">
      <c r="A11" s="145" t="s">
        <v>199</v>
      </c>
      <c r="B11" s="145" t="s">
        <v>43</v>
      </c>
      <c r="C11" s="145" t="s">
        <v>200</v>
      </c>
      <c r="D11" s="145" t="s">
        <v>201</v>
      </c>
      <c r="E11" s="145" t="s">
        <v>202</v>
      </c>
      <c r="F11" s="145" t="s">
        <v>203</v>
      </c>
      <c r="G11" s="145" t="s">
        <v>237</v>
      </c>
      <c r="H11" s="145" t="s">
        <v>204</v>
      </c>
      <c r="I11" s="145" t="s">
        <v>237</v>
      </c>
      <c r="J11" s="145" t="s">
        <v>205</v>
      </c>
      <c r="K11" s="145" t="s">
        <v>237</v>
      </c>
      <c r="L11" s="145" t="s">
        <v>206</v>
      </c>
    </row>
    <row r="12" spans="1:15" ht="54" customHeight="1" x14ac:dyDescent="0.2">
      <c r="A12" s="370" t="s">
        <v>213</v>
      </c>
      <c r="B12" s="145">
        <v>1</v>
      </c>
      <c r="C12" s="150" t="s">
        <v>214</v>
      </c>
      <c r="D12" s="150" t="s">
        <v>215</v>
      </c>
      <c r="E12" s="147"/>
      <c r="F12" s="147" t="s">
        <v>216</v>
      </c>
      <c r="G12" s="148">
        <v>0.9</v>
      </c>
      <c r="H12" s="147"/>
      <c r="I12" s="148"/>
      <c r="J12" s="147"/>
      <c r="K12" s="148"/>
      <c r="L12" s="147"/>
    </row>
    <row r="13" spans="1:15" ht="54" customHeight="1" x14ac:dyDescent="0.2">
      <c r="A13" s="371"/>
      <c r="B13" s="145">
        <v>2</v>
      </c>
      <c r="C13" s="150" t="s">
        <v>254</v>
      </c>
      <c r="D13" s="150" t="s">
        <v>256</v>
      </c>
      <c r="E13" s="147"/>
      <c r="F13" s="147" t="s">
        <v>255</v>
      </c>
      <c r="G13" s="148">
        <v>1</v>
      </c>
      <c r="H13" s="147"/>
      <c r="I13" s="148"/>
      <c r="J13" s="147"/>
      <c r="K13" s="148"/>
      <c r="L13" s="147"/>
    </row>
    <row r="14" spans="1:15" ht="54" customHeight="1" x14ac:dyDescent="0.2">
      <c r="A14" s="371"/>
      <c r="B14" s="145">
        <v>3</v>
      </c>
      <c r="C14" s="150" t="s">
        <v>245</v>
      </c>
      <c r="D14" s="150" t="s">
        <v>257</v>
      </c>
      <c r="E14" s="147"/>
      <c r="F14" s="147" t="s">
        <v>246</v>
      </c>
      <c r="G14" s="148">
        <v>0.9</v>
      </c>
      <c r="H14" s="147" t="s">
        <v>247</v>
      </c>
      <c r="I14" s="147"/>
      <c r="J14" s="147"/>
      <c r="K14" s="147"/>
      <c r="L14" s="147"/>
    </row>
    <row r="15" spans="1:15" ht="54" customHeight="1" x14ac:dyDescent="0.2">
      <c r="A15" s="371"/>
      <c r="B15" s="145">
        <v>4</v>
      </c>
      <c r="C15" s="150"/>
      <c r="D15" s="150"/>
      <c r="E15" s="147"/>
      <c r="F15" s="147"/>
      <c r="G15" s="148"/>
      <c r="H15" s="147"/>
      <c r="I15" s="147"/>
      <c r="J15" s="147"/>
      <c r="K15" s="147"/>
      <c r="L15" s="147"/>
    </row>
    <row r="16" spans="1:15" ht="54" customHeight="1" x14ac:dyDescent="0.2">
      <c r="A16" s="371"/>
      <c r="B16" s="145">
        <v>5</v>
      </c>
      <c r="C16" s="150"/>
      <c r="D16" s="150"/>
      <c r="E16" s="147"/>
      <c r="F16" s="147"/>
      <c r="G16" s="147"/>
      <c r="H16" s="147"/>
      <c r="I16" s="147"/>
      <c r="J16" s="147"/>
      <c r="K16" s="147"/>
      <c r="L16" s="147"/>
    </row>
    <row r="17" spans="1:12" ht="24.95" customHeight="1" x14ac:dyDescent="0.2">
      <c r="A17" s="381"/>
      <c r="B17" s="378" t="s">
        <v>238</v>
      </c>
      <c r="C17" s="379"/>
      <c r="D17" s="379"/>
      <c r="E17" s="379"/>
      <c r="F17" s="380"/>
      <c r="G17" s="148">
        <f>SUM(G12:G16)/B14</f>
        <v>0.93333333333333324</v>
      </c>
      <c r="H17" s="148"/>
      <c r="I17" s="148">
        <f>SUM(I12:I16)/B14</f>
        <v>0</v>
      </c>
      <c r="J17" s="148"/>
      <c r="K17" s="148">
        <f>SUM(K12:K16)/B14</f>
        <v>0</v>
      </c>
      <c r="L17" s="148"/>
    </row>
    <row r="18" spans="1:12" ht="25.9" customHeight="1" x14ac:dyDescent="0.2">
      <c r="A18" s="145" t="s">
        <v>212</v>
      </c>
      <c r="B18" s="375"/>
      <c r="C18" s="376"/>
      <c r="D18" s="376"/>
      <c r="E18" s="376"/>
      <c r="F18" s="376"/>
      <c r="G18" s="376"/>
      <c r="H18" s="376"/>
      <c r="I18" s="376"/>
      <c r="J18" s="376"/>
      <c r="K18" s="376"/>
      <c r="L18" s="377"/>
    </row>
  </sheetData>
  <mergeCells count="6">
    <mergeCell ref="A2:A7"/>
    <mergeCell ref="A12:A17"/>
    <mergeCell ref="B18:L18"/>
    <mergeCell ref="B17:F17"/>
    <mergeCell ref="B7:F7"/>
    <mergeCell ref="B8:L8"/>
  </mergeCells>
  <printOptions horizontalCentered="1"/>
  <pageMargins left="0.39370078740157483" right="0.39370078740157483" top="0.39370078740157483" bottom="0.39370078740157483" header="0.31496062992125984" footer="0.31496062992125984"/>
  <pageSetup paperSize="9" scale="6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50A26-6A2F-403D-AECB-80E78DCE4525}">
  <sheetPr>
    <pageSetUpPr fitToPage="1"/>
  </sheetPr>
  <dimension ref="A2:G25"/>
  <sheetViews>
    <sheetView showGridLines="0" workbookViewId="0">
      <selection activeCell="E18" sqref="E18"/>
    </sheetView>
  </sheetViews>
  <sheetFormatPr defaultRowHeight="12.75" x14ac:dyDescent="0.2"/>
  <cols>
    <col min="1" max="1" width="35" style="131" customWidth="1"/>
    <col min="2" max="2" width="26.42578125" style="131" customWidth="1"/>
    <col min="3" max="3" width="13" style="131" customWidth="1"/>
    <col min="4" max="4" width="20.42578125" style="131" customWidth="1"/>
    <col min="5" max="5" width="45.42578125" style="131" customWidth="1"/>
    <col min="6" max="6" width="20.7109375" style="131" customWidth="1"/>
    <col min="7" max="7" width="10.7109375" style="131" customWidth="1"/>
    <col min="8" max="16384" width="9.140625" style="131"/>
  </cols>
  <sheetData>
    <row r="2" spans="1:7" ht="25.5" customHeight="1" x14ac:dyDescent="0.2">
      <c r="A2" s="386" t="s">
        <v>196</v>
      </c>
      <c r="B2" s="386"/>
      <c r="C2" s="386"/>
      <c r="E2" s="386" t="s">
        <v>197</v>
      </c>
      <c r="F2" s="386"/>
      <c r="G2" s="386"/>
    </row>
    <row r="4" spans="1:7" ht="30" customHeight="1" x14ac:dyDescent="0.2">
      <c r="A4" s="42" t="s">
        <v>171</v>
      </c>
      <c r="B4" s="42" t="s">
        <v>172</v>
      </c>
      <c r="C4" s="42" t="s">
        <v>173</v>
      </c>
      <c r="E4" s="42" t="s">
        <v>171</v>
      </c>
      <c r="F4" s="42" t="s">
        <v>188</v>
      </c>
      <c r="G4" s="158" t="s">
        <v>189</v>
      </c>
    </row>
    <row r="5" spans="1:7" ht="30" customHeight="1" x14ac:dyDescent="0.2">
      <c r="A5" s="159" t="s">
        <v>174</v>
      </c>
      <c r="B5" s="160" t="s">
        <v>181</v>
      </c>
      <c r="C5" s="161">
        <v>0.95789999999999997</v>
      </c>
      <c r="E5" s="160" t="s">
        <v>259</v>
      </c>
      <c r="F5" s="161">
        <v>0.9</v>
      </c>
      <c r="G5" s="162">
        <f>F5</f>
        <v>0.9</v>
      </c>
    </row>
    <row r="6" spans="1:7" ht="30" customHeight="1" x14ac:dyDescent="0.2">
      <c r="A6" s="159" t="s">
        <v>175</v>
      </c>
      <c r="B6" s="160" t="s">
        <v>182</v>
      </c>
      <c r="C6" s="161">
        <v>0.76019999999999999</v>
      </c>
      <c r="E6" s="160" t="s">
        <v>190</v>
      </c>
      <c r="F6" s="163">
        <f>C12</f>
        <v>0.83102857142857134</v>
      </c>
      <c r="G6" s="163">
        <f>F6</f>
        <v>0.83102857142857134</v>
      </c>
    </row>
    <row r="7" spans="1:7" ht="30" customHeight="1" x14ac:dyDescent="0.2">
      <c r="A7" s="159" t="s">
        <v>176</v>
      </c>
      <c r="B7" s="160" t="s">
        <v>183</v>
      </c>
      <c r="C7" s="161">
        <v>0.83130000000000004</v>
      </c>
      <c r="E7" s="160" t="s">
        <v>191</v>
      </c>
      <c r="F7" s="161" t="s">
        <v>192</v>
      </c>
      <c r="G7" s="161">
        <v>1</v>
      </c>
    </row>
    <row r="8" spans="1:7" ht="30" customHeight="1" x14ac:dyDescent="0.2">
      <c r="A8" s="159" t="s">
        <v>177</v>
      </c>
      <c r="B8" s="160" t="s">
        <v>184</v>
      </c>
      <c r="C8" s="161">
        <v>0.81510000000000005</v>
      </c>
      <c r="E8" s="160" t="s">
        <v>193</v>
      </c>
      <c r="F8" s="161" t="s">
        <v>192</v>
      </c>
      <c r="G8" s="161">
        <v>1</v>
      </c>
    </row>
    <row r="9" spans="1:7" ht="30" customHeight="1" x14ac:dyDescent="0.2">
      <c r="A9" s="160" t="s">
        <v>178</v>
      </c>
      <c r="B9" s="160" t="s">
        <v>185</v>
      </c>
      <c r="C9" s="161">
        <v>0.72509999999999997</v>
      </c>
      <c r="E9" s="160" t="s">
        <v>194</v>
      </c>
      <c r="F9" s="41" t="s">
        <v>195</v>
      </c>
      <c r="G9" s="161">
        <v>1</v>
      </c>
    </row>
    <row r="10" spans="1:7" ht="30" customHeight="1" x14ac:dyDescent="0.2">
      <c r="A10" s="160" t="s">
        <v>179</v>
      </c>
      <c r="B10" s="160" t="s">
        <v>186</v>
      </c>
      <c r="C10" s="161">
        <v>0.86539999999999995</v>
      </c>
      <c r="E10" s="160" t="s">
        <v>198</v>
      </c>
      <c r="F10" s="161">
        <v>0.9</v>
      </c>
      <c r="G10" s="162">
        <f>F10</f>
        <v>0.9</v>
      </c>
    </row>
    <row r="11" spans="1:7" ht="30" customHeight="1" x14ac:dyDescent="0.2">
      <c r="A11" s="160" t="s">
        <v>180</v>
      </c>
      <c r="B11" s="160" t="s">
        <v>187</v>
      </c>
      <c r="C11" s="161">
        <v>0.86219999999999997</v>
      </c>
      <c r="E11" s="382" t="s">
        <v>235</v>
      </c>
      <c r="F11" s="383"/>
      <c r="G11" s="163">
        <f>AVERAGE(G5:G10)</f>
        <v>0.93850476190476195</v>
      </c>
    </row>
    <row r="12" spans="1:7" ht="30" customHeight="1" x14ac:dyDescent="0.2">
      <c r="A12" s="382" t="s">
        <v>243</v>
      </c>
      <c r="B12" s="383"/>
      <c r="C12" s="163">
        <f>AVERAGE(C5:C11)</f>
        <v>0.83102857142857134</v>
      </c>
    </row>
    <row r="13" spans="1:7" ht="30" customHeight="1" x14ac:dyDescent="0.2">
      <c r="C13" s="164"/>
    </row>
    <row r="14" spans="1:7" ht="30" customHeight="1" x14ac:dyDescent="0.2"/>
    <row r="15" spans="1:7" ht="30" customHeight="1" x14ac:dyDescent="0.2">
      <c r="A15" s="384" t="s">
        <v>289</v>
      </c>
      <c r="B15" s="384"/>
      <c r="C15" s="384"/>
      <c r="D15" s="384"/>
    </row>
    <row r="16" spans="1:7" ht="36.75" customHeight="1" x14ac:dyDescent="0.2">
      <c r="A16" s="42" t="s">
        <v>230</v>
      </c>
      <c r="B16" s="42" t="s">
        <v>232</v>
      </c>
      <c r="C16" s="42" t="s">
        <v>233</v>
      </c>
      <c r="D16" s="42" t="s">
        <v>236</v>
      </c>
    </row>
    <row r="17" spans="1:4" ht="22.9" customHeight="1" x14ac:dyDescent="0.2">
      <c r="A17" s="160" t="s">
        <v>231</v>
      </c>
      <c r="B17" s="165">
        <v>0.9</v>
      </c>
      <c r="C17" s="166">
        <f>G11</f>
        <v>0.93850476190476195</v>
      </c>
      <c r="D17" s="166">
        <f>B17*C17</f>
        <v>0.8446542857142858</v>
      </c>
    </row>
    <row r="18" spans="1:4" ht="22.9" customHeight="1" x14ac:dyDescent="0.2">
      <c r="A18" s="160" t="s">
        <v>239</v>
      </c>
      <c r="B18" s="166">
        <v>2.5000000000000001E-2</v>
      </c>
      <c r="C18" s="166">
        <f>'POLA c. abilitanti e attuazione'!G8</f>
        <v>0.96</v>
      </c>
      <c r="D18" s="166">
        <f>B18*C18</f>
        <v>2.4E-2</v>
      </c>
    </row>
    <row r="19" spans="1:4" ht="22.9" customHeight="1" x14ac:dyDescent="0.2">
      <c r="A19" s="160" t="s">
        <v>240</v>
      </c>
      <c r="B19" s="166">
        <v>2.5000000000000001E-2</v>
      </c>
      <c r="C19" s="166">
        <f>'POLA c. abilitanti e attuazione'!G17</f>
        <v>1</v>
      </c>
      <c r="D19" s="166">
        <f>B19*C19</f>
        <v>2.5000000000000001E-2</v>
      </c>
    </row>
    <row r="20" spans="1:4" ht="22.9" customHeight="1" x14ac:dyDescent="0.2">
      <c r="A20" s="160" t="s">
        <v>242</v>
      </c>
      <c r="B20" s="166">
        <v>2.5000000000000001E-2</v>
      </c>
      <c r="C20" s="166">
        <f>'POLA Perf. org.va e impatto'!G7</f>
        <v>0.95</v>
      </c>
      <c r="D20" s="166">
        <f>B20*C20</f>
        <v>2.375E-2</v>
      </c>
    </row>
    <row r="21" spans="1:4" ht="22.9" customHeight="1" x14ac:dyDescent="0.2">
      <c r="A21" s="167" t="s">
        <v>241</v>
      </c>
      <c r="B21" s="166">
        <v>2.5000000000000001E-2</v>
      </c>
      <c r="C21" s="166">
        <f>'POLA Perf. org.va e impatto'!G17</f>
        <v>0.93333333333333324</v>
      </c>
      <c r="D21" s="166">
        <f>B21*C21</f>
        <v>2.3333333333333331E-2</v>
      </c>
    </row>
    <row r="22" spans="1:4" ht="22.9" customHeight="1" x14ac:dyDescent="0.2">
      <c r="A22" s="382" t="s">
        <v>234</v>
      </c>
      <c r="B22" s="385"/>
      <c r="C22" s="383"/>
      <c r="D22" s="168">
        <f>SUM(D17:D21)</f>
        <v>0.94073761904761921</v>
      </c>
    </row>
    <row r="23" spans="1:4" ht="13.5" customHeight="1" x14ac:dyDescent="0.2">
      <c r="A23" s="129"/>
    </row>
    <row r="24" spans="1:4" x14ac:dyDescent="0.2">
      <c r="A24" s="169"/>
    </row>
    <row r="25" spans="1:4" x14ac:dyDescent="0.2">
      <c r="A25" s="129"/>
    </row>
  </sheetData>
  <mergeCells count="6">
    <mergeCell ref="E11:F11"/>
    <mergeCell ref="A15:D15"/>
    <mergeCell ref="A22:C22"/>
    <mergeCell ref="A12:B12"/>
    <mergeCell ref="A2:C2"/>
    <mergeCell ref="E2:G2"/>
  </mergeCells>
  <dataValidations count="5">
    <dataValidation type="list" allowBlank="1" showInputMessage="1" showErrorMessage="1" sqref="F9" xr:uid="{4B6435FD-2155-4DE0-9177-C1876282DF5C}">
      <formula1>"CONFERMA O MIGLIORA ULTIMO TRIENNIO, PEGGIORATIVO"</formula1>
    </dataValidation>
    <dataValidation type="list" allowBlank="1" showInputMessage="1" showErrorMessage="1" sqref="G8:G9" xr:uid="{07D72016-F227-4F87-B246-89BC85C550D9}">
      <formula1>"100%,0%"</formula1>
    </dataValidation>
    <dataValidation type="list" allowBlank="1" showInputMessage="1" showErrorMessage="1" sqref="F8" xr:uid="{5D796CBD-359B-46CF-9F18-E6F07FA2A472}">
      <formula1>"SI,NO"</formula1>
    </dataValidation>
    <dataValidation type="list" allowBlank="1" showInputMessage="1" showErrorMessage="1" sqref="G7" xr:uid="{B3FC2375-B2B6-48B7-A772-5771A9B61FA6}">
      <formula1>"100%,90%,80%,70%,60%,0%"</formula1>
    </dataValidation>
    <dataValidation type="list" allowBlank="1" showInputMessage="1" showErrorMessage="1" sqref="F7" xr:uid="{16D27826-3E39-4017-AC46-EE00E3A47D32}">
      <formula1>"SI,PARZIALE,NO"</formula1>
    </dataValidation>
  </dataValidations>
  <printOptions horizontalCentered="1"/>
  <pageMargins left="0.39370078740157483" right="0.39370078740157483" top="0.39370078740157483" bottom="0.39370078740157483" header="0.31496062992125984" footer="0.31496062992125984"/>
  <pageSetup paperSize="9" scale="82"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14</vt:i4>
      </vt:variant>
      <vt:variant>
        <vt:lpstr>Intervalli denominati</vt:lpstr>
      </vt:variant>
      <vt:variant>
        <vt:i4>11</vt:i4>
      </vt:variant>
    </vt:vector>
  </HeadingPairs>
  <TitlesOfParts>
    <vt:vector size="25" baseType="lpstr">
      <vt:lpstr>NOTE</vt:lpstr>
      <vt:lpstr>Area Operatori e O. Esperti</vt:lpstr>
      <vt:lpstr>Area Istruttori</vt:lpstr>
      <vt:lpstr>Area Funzionari e EQ</vt:lpstr>
      <vt:lpstr>Incarichi di  E.Q.-Dirigenti</vt:lpstr>
      <vt:lpstr>Performance_valutazione</vt:lpstr>
      <vt:lpstr>Obiettivi_Dirigenti_EQ</vt:lpstr>
      <vt:lpstr>Obiettivi_Dipendenti_Ip_A</vt:lpstr>
      <vt:lpstr>Obiettivi_Dipendenti_B)</vt:lpstr>
      <vt:lpstr>Ponderazioni_dif</vt:lpstr>
      <vt:lpstr>Ponderazioni_uguali</vt:lpstr>
      <vt:lpstr>POLA c. abilitanti e attuazione</vt:lpstr>
      <vt:lpstr>POLA Perf. org.va e impatto</vt:lpstr>
      <vt:lpstr>Performance organizzativa</vt:lpstr>
      <vt:lpstr>'Area Funzionari e EQ'!Area_stampa</vt:lpstr>
      <vt:lpstr>'Area Istruttori'!Area_stampa</vt:lpstr>
      <vt:lpstr>'Area Operatori e O. Esperti'!Area_stampa</vt:lpstr>
      <vt:lpstr>'Incarichi di  E.Q.-Dirigenti'!Area_stampa</vt:lpstr>
      <vt:lpstr>'Obiettivi_Dipendenti_B)'!Area_stampa</vt:lpstr>
      <vt:lpstr>Obiettivi_Dipendenti_Ip_A!Area_stampa</vt:lpstr>
      <vt:lpstr>Obiettivi_Dirigenti_EQ!Area_stampa</vt:lpstr>
      <vt:lpstr>Performance_valutazione!Area_stampa</vt:lpstr>
      <vt:lpstr>'POLA Perf. org.va e impatto'!Area_stampa</vt:lpstr>
      <vt:lpstr>Ponderazioni_dif!Area_stampa</vt:lpstr>
      <vt:lpstr>Ponderazioni_uguali!Area_stampa</vt:lpstr>
    </vt:vector>
  </TitlesOfParts>
  <Company>Comune di Oderzo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gcorocher</dc:creator>
  <cp:lastModifiedBy>ubs010</cp:lastModifiedBy>
  <cp:lastPrinted>2023-04-06T09:21:49Z</cp:lastPrinted>
  <dcterms:created xsi:type="dcterms:W3CDTF">2005-04-21T13:23:31Z</dcterms:created>
  <dcterms:modified xsi:type="dcterms:W3CDTF">2023-04-06T09:22:28Z</dcterms:modified>
</cp:coreProperties>
</file>